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3770" yWindow="90" windowWidth="12600" windowHeight="8025"/>
  </bookViews>
  <sheets>
    <sheet name="Riparto '17 confronto 2014 2016" sheetId="6" r:id="rId1"/>
    <sheet name="Riparto 1,5%" sheetId="7" r:id="rId2"/>
  </sheets>
  <definedNames>
    <definedName name="_xlnm._FilterDatabase" localSheetId="0" hidden="1">'Riparto ''17 confronto 2014 2016'!$A$3:$C$381</definedName>
    <definedName name="_xlnm.Print_Area" localSheetId="0">'Riparto ''17 confronto 2014 2016'!$A$1:$K$381</definedName>
    <definedName name="_xlnm.Print_Titles" localSheetId="0">'Riparto ''17 confronto 2014 2016'!$1:$3</definedName>
    <definedName name="ZZZ_Ambiti_PLUS_con_UC">#REF!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I29" i="7"/>
  <c r="G29"/>
  <c r="F29"/>
  <c r="H30" s="1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F6"/>
  <c r="E6"/>
  <c r="F5"/>
  <c r="E5"/>
  <c r="F4"/>
  <c r="E4"/>
  <c r="F25" l="1"/>
  <c r="F7"/>
  <c r="F8"/>
  <c r="F9"/>
  <c r="F10"/>
  <c r="F11"/>
  <c r="F12"/>
  <c r="F13"/>
  <c r="F14"/>
  <c r="F15"/>
  <c r="F16"/>
  <c r="F17"/>
  <c r="F18"/>
  <c r="F19"/>
  <c r="F20"/>
  <c r="F21"/>
  <c r="F22"/>
  <c r="F23"/>
  <c r="F27"/>
  <c r="H28"/>
  <c r="H26"/>
  <c r="H24"/>
  <c r="H22"/>
  <c r="H20"/>
  <c r="H18"/>
  <c r="H14"/>
  <c r="H10"/>
  <c r="H27"/>
  <c r="H25"/>
  <c r="H23"/>
  <c r="H21"/>
  <c r="H19"/>
  <c r="H17"/>
  <c r="H15"/>
  <c r="H13"/>
  <c r="H11"/>
  <c r="H9"/>
  <c r="H7"/>
  <c r="H5"/>
  <c r="H16"/>
  <c r="H12"/>
  <c r="H8"/>
  <c r="H6"/>
  <c r="H4"/>
  <c r="F24"/>
  <c r="F26"/>
  <c r="F28"/>
  <c r="H29" l="1"/>
  <c r="F380" i="6" l="1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J381"/>
  <c r="F381" l="1"/>
  <c r="H381"/>
  <c r="I381"/>
  <c r="C381" l="1"/>
  <c r="B381"/>
  <c r="D380" l="1"/>
  <c r="D378"/>
  <c r="D376"/>
  <c r="D374"/>
  <c r="D372"/>
  <c r="D370"/>
  <c r="D368"/>
  <c r="D366"/>
  <c r="D364"/>
  <c r="D362"/>
  <c r="D360"/>
  <c r="D358"/>
  <c r="D356"/>
  <c r="D354"/>
  <c r="D352"/>
  <c r="D350"/>
  <c r="D348"/>
  <c r="D346"/>
  <c r="D344"/>
  <c r="D342"/>
  <c r="D340"/>
  <c r="D338"/>
  <c r="D336"/>
  <c r="D334"/>
  <c r="D332"/>
  <c r="D330"/>
  <c r="D328"/>
  <c r="D326"/>
  <c r="D324"/>
  <c r="D322"/>
  <c r="D320"/>
  <c r="D318"/>
  <c r="D316"/>
  <c r="D314"/>
  <c r="D312"/>
  <c r="D310"/>
  <c r="D308"/>
  <c r="D306"/>
  <c r="D304"/>
  <c r="D302"/>
  <c r="D300"/>
  <c r="D298"/>
  <c r="D379"/>
  <c r="D377"/>
  <c r="D375"/>
  <c r="D373"/>
  <c r="D371"/>
  <c r="D369"/>
  <c r="D367"/>
  <c r="D365"/>
  <c r="D363"/>
  <c r="D361"/>
  <c r="D359"/>
  <c r="D357"/>
  <c r="D355"/>
  <c r="D353"/>
  <c r="D351"/>
  <c r="D349"/>
  <c r="D347"/>
  <c r="D345"/>
  <c r="D343"/>
  <c r="D341"/>
  <c r="D339"/>
  <c r="D337"/>
  <c r="D335"/>
  <c r="D333"/>
  <c r="D331"/>
  <c r="D329"/>
  <c r="D327"/>
  <c r="D325"/>
  <c r="D323"/>
  <c r="D321"/>
  <c r="D319"/>
  <c r="D317"/>
  <c r="D315"/>
  <c r="D313"/>
  <c r="D311"/>
  <c r="D309"/>
  <c r="D307"/>
  <c r="D305"/>
  <c r="D303"/>
  <c r="D301"/>
  <c r="D299"/>
  <c r="D297"/>
  <c r="D295"/>
  <c r="D293"/>
  <c r="D291"/>
  <c r="D289"/>
  <c r="D287"/>
  <c r="D285"/>
  <c r="D283"/>
  <c r="D281"/>
  <c r="D279"/>
  <c r="D277"/>
  <c r="D275"/>
  <c r="D273"/>
  <c r="D271"/>
  <c r="D269"/>
  <c r="D267"/>
  <c r="D265"/>
  <c r="D263"/>
  <c r="D261"/>
  <c r="D259"/>
  <c r="D257"/>
  <c r="D255"/>
  <c r="D253"/>
  <c r="D251"/>
  <c r="D249"/>
  <c r="D247"/>
  <c r="D245"/>
  <c r="D243"/>
  <c r="D241"/>
  <c r="D239"/>
  <c r="D237"/>
  <c r="D235"/>
  <c r="D233"/>
  <c r="D231"/>
  <c r="D229"/>
  <c r="D227"/>
  <c r="D225"/>
  <c r="D223"/>
  <c r="D221"/>
  <c r="D219"/>
  <c r="D217"/>
  <c r="D215"/>
  <c r="D213"/>
  <c r="D211"/>
  <c r="D296"/>
  <c r="D294"/>
  <c r="D292"/>
  <c r="D290"/>
  <c r="D288"/>
  <c r="D286"/>
  <c r="D284"/>
  <c r="D282"/>
  <c r="D280"/>
  <c r="D278"/>
  <c r="D276"/>
  <c r="D274"/>
  <c r="D272"/>
  <c r="D270"/>
  <c r="D268"/>
  <c r="D266"/>
  <c r="D264"/>
  <c r="D262"/>
  <c r="D260"/>
  <c r="D258"/>
  <c r="D256"/>
  <c r="D254"/>
  <c r="D252"/>
  <c r="D250"/>
  <c r="D248"/>
  <c r="D246"/>
  <c r="D244"/>
  <c r="D242"/>
  <c r="D240"/>
  <c r="D238"/>
  <c r="D236"/>
  <c r="D234"/>
  <c r="D232"/>
  <c r="D230"/>
  <c r="D228"/>
  <c r="D226"/>
  <c r="D224"/>
  <c r="D222"/>
  <c r="D220"/>
  <c r="D218"/>
  <c r="D216"/>
  <c r="D214"/>
  <c r="D212"/>
  <c r="D210"/>
  <c r="D208"/>
  <c r="D206"/>
  <c r="D204"/>
  <c r="D202"/>
  <c r="D200"/>
  <c r="D198"/>
  <c r="D196"/>
  <c r="D194"/>
  <c r="D192"/>
  <c r="D190"/>
  <c r="D188"/>
  <c r="D186"/>
  <c r="D184"/>
  <c r="D182"/>
  <c r="D180"/>
  <c r="D178"/>
  <c r="D176"/>
  <c r="D174"/>
  <c r="D172"/>
  <c r="D170"/>
  <c r="D168"/>
  <c r="D166"/>
  <c r="D164"/>
  <c r="D162"/>
  <c r="D160"/>
  <c r="D158"/>
  <c r="D156"/>
  <c r="D154"/>
  <c r="D152"/>
  <c r="D150"/>
  <c r="D148"/>
  <c r="D146"/>
  <c r="D144"/>
  <c r="D142"/>
  <c r="D140"/>
  <c r="D138"/>
  <c r="D136"/>
  <c r="D134"/>
  <c r="D132"/>
  <c r="D130"/>
  <c r="D128"/>
  <c r="D126"/>
  <c r="D124"/>
  <c r="D122"/>
  <c r="D120"/>
  <c r="D118"/>
  <c r="D116"/>
  <c r="D114"/>
  <c r="D112"/>
  <c r="D110"/>
  <c r="D108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209"/>
  <c r="D207"/>
  <c r="D205"/>
  <c r="D203"/>
  <c r="D201"/>
  <c r="D199"/>
  <c r="D197"/>
  <c r="D195"/>
  <c r="D193"/>
  <c r="D191"/>
  <c r="D189"/>
  <c r="D187"/>
  <c r="D185"/>
  <c r="D183"/>
  <c r="D181"/>
  <c r="D179"/>
  <c r="D177"/>
  <c r="D175"/>
  <c r="D173"/>
  <c r="D171"/>
  <c r="D169"/>
  <c r="D167"/>
  <c r="D165"/>
  <c r="D163"/>
  <c r="D161"/>
  <c r="D159"/>
  <c r="D157"/>
  <c r="D155"/>
  <c r="D153"/>
  <c r="D151"/>
  <c r="D149"/>
  <c r="D147"/>
  <c r="D145"/>
  <c r="D143"/>
  <c r="D141"/>
  <c r="D139"/>
  <c r="D137"/>
  <c r="D135"/>
  <c r="D133"/>
  <c r="D131"/>
  <c r="D129"/>
  <c r="D127"/>
  <c r="D125"/>
  <c r="D123"/>
  <c r="D121"/>
  <c r="D119"/>
  <c r="D117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40"/>
  <c r="D38"/>
  <c r="D36"/>
  <c r="D34"/>
  <c r="D32"/>
  <c r="D30"/>
  <c r="D28"/>
  <c r="D26"/>
  <c r="D24"/>
  <c r="D22"/>
  <c r="D20"/>
  <c r="D18"/>
  <c r="D16"/>
  <c r="D14"/>
  <c r="D12"/>
  <c r="D10"/>
  <c r="D8"/>
  <c r="D6"/>
  <c r="D4"/>
  <c r="D60"/>
  <c r="D58"/>
  <c r="D56"/>
  <c r="D54"/>
  <c r="D52"/>
  <c r="D50"/>
  <c r="D48"/>
  <c r="D46"/>
  <c r="D44"/>
  <c r="D42"/>
  <c r="D39"/>
  <c r="D37"/>
  <c r="D35"/>
  <c r="D33"/>
  <c r="D31"/>
  <c r="D29"/>
  <c r="D27"/>
  <c r="D25"/>
  <c r="D23"/>
  <c r="D21"/>
  <c r="D19"/>
  <c r="D17"/>
  <c r="D15"/>
  <c r="D13"/>
  <c r="D11"/>
  <c r="D9"/>
  <c r="D7"/>
  <c r="D5"/>
  <c r="E379"/>
  <c r="E377"/>
  <c r="E375"/>
  <c r="G375" s="1"/>
  <c r="K375" s="1"/>
  <c r="E373"/>
  <c r="G373" s="1"/>
  <c r="K373" s="1"/>
  <c r="E371"/>
  <c r="G371" s="1"/>
  <c r="K371" s="1"/>
  <c r="E369"/>
  <c r="G369" s="1"/>
  <c r="K369" s="1"/>
  <c r="E367"/>
  <c r="G367" s="1"/>
  <c r="K367" s="1"/>
  <c r="E365"/>
  <c r="G365" s="1"/>
  <c r="K365" s="1"/>
  <c r="E363"/>
  <c r="G363" s="1"/>
  <c r="K363" s="1"/>
  <c r="E361"/>
  <c r="G361" s="1"/>
  <c r="K361" s="1"/>
  <c r="E359"/>
  <c r="G359" s="1"/>
  <c r="K359" s="1"/>
  <c r="E357"/>
  <c r="G357" s="1"/>
  <c r="K357" s="1"/>
  <c r="E355"/>
  <c r="G355" s="1"/>
  <c r="K355" s="1"/>
  <c r="E353"/>
  <c r="G353" s="1"/>
  <c r="K353" s="1"/>
  <c r="E351"/>
  <c r="G351" s="1"/>
  <c r="K351" s="1"/>
  <c r="E349"/>
  <c r="G349" s="1"/>
  <c r="K349" s="1"/>
  <c r="E347"/>
  <c r="G347" s="1"/>
  <c r="K347" s="1"/>
  <c r="E345"/>
  <c r="G345" s="1"/>
  <c r="K345" s="1"/>
  <c r="E343"/>
  <c r="G343" s="1"/>
  <c r="K343" s="1"/>
  <c r="E341"/>
  <c r="G341" s="1"/>
  <c r="K341" s="1"/>
  <c r="E339"/>
  <c r="G339" s="1"/>
  <c r="K339" s="1"/>
  <c r="E337"/>
  <c r="G337" s="1"/>
  <c r="K337" s="1"/>
  <c r="E335"/>
  <c r="G335" s="1"/>
  <c r="K335" s="1"/>
  <c r="E333"/>
  <c r="G333" s="1"/>
  <c r="K333" s="1"/>
  <c r="E331"/>
  <c r="G331" s="1"/>
  <c r="K331" s="1"/>
  <c r="E329"/>
  <c r="G329" s="1"/>
  <c r="K329" s="1"/>
  <c r="E327"/>
  <c r="G327" s="1"/>
  <c r="K327" s="1"/>
  <c r="E325"/>
  <c r="G325" s="1"/>
  <c r="K325" s="1"/>
  <c r="E323"/>
  <c r="G323" s="1"/>
  <c r="K323" s="1"/>
  <c r="E321"/>
  <c r="G321" s="1"/>
  <c r="K321" s="1"/>
  <c r="E319"/>
  <c r="G319" s="1"/>
  <c r="K319" s="1"/>
  <c r="E317"/>
  <c r="G317" s="1"/>
  <c r="K317" s="1"/>
  <c r="E315"/>
  <c r="G315" s="1"/>
  <c r="K315" s="1"/>
  <c r="E313"/>
  <c r="G313" s="1"/>
  <c r="K313" s="1"/>
  <c r="E311"/>
  <c r="G311" s="1"/>
  <c r="K311" s="1"/>
  <c r="E309"/>
  <c r="G309" s="1"/>
  <c r="K309" s="1"/>
  <c r="E307"/>
  <c r="G307" s="1"/>
  <c r="K307" s="1"/>
  <c r="E305"/>
  <c r="G305" s="1"/>
  <c r="K305" s="1"/>
  <c r="E303"/>
  <c r="G303" s="1"/>
  <c r="K303" s="1"/>
  <c r="E301"/>
  <c r="G301" s="1"/>
  <c r="K301" s="1"/>
  <c r="E299"/>
  <c r="G299" s="1"/>
  <c r="K299" s="1"/>
  <c r="E297"/>
  <c r="G297" s="1"/>
  <c r="K297" s="1"/>
  <c r="E380"/>
  <c r="E378"/>
  <c r="E376"/>
  <c r="G376" s="1"/>
  <c r="K376" s="1"/>
  <c r="E374"/>
  <c r="G374" s="1"/>
  <c r="K374" s="1"/>
  <c r="E372"/>
  <c r="G372" s="1"/>
  <c r="K372" s="1"/>
  <c r="E370"/>
  <c r="G370" s="1"/>
  <c r="K370" s="1"/>
  <c r="E368"/>
  <c r="G368" s="1"/>
  <c r="K368" s="1"/>
  <c r="E366"/>
  <c r="G366" s="1"/>
  <c r="K366" s="1"/>
  <c r="E364"/>
  <c r="G364" s="1"/>
  <c r="K364" s="1"/>
  <c r="E362"/>
  <c r="G362" s="1"/>
  <c r="K362" s="1"/>
  <c r="E360"/>
  <c r="G360" s="1"/>
  <c r="K360" s="1"/>
  <c r="E358"/>
  <c r="G358" s="1"/>
  <c r="K358" s="1"/>
  <c r="E356"/>
  <c r="G356" s="1"/>
  <c r="K356" s="1"/>
  <c r="E354"/>
  <c r="G354" s="1"/>
  <c r="K354" s="1"/>
  <c r="E352"/>
  <c r="G352" s="1"/>
  <c r="K352" s="1"/>
  <c r="E350"/>
  <c r="G350" s="1"/>
  <c r="K350" s="1"/>
  <c r="E348"/>
  <c r="G348" s="1"/>
  <c r="K348" s="1"/>
  <c r="E346"/>
  <c r="G346" s="1"/>
  <c r="K346" s="1"/>
  <c r="E344"/>
  <c r="G344" s="1"/>
  <c r="K344" s="1"/>
  <c r="E342"/>
  <c r="G342" s="1"/>
  <c r="K342" s="1"/>
  <c r="E340"/>
  <c r="G340" s="1"/>
  <c r="K340" s="1"/>
  <c r="E338"/>
  <c r="G338" s="1"/>
  <c r="K338" s="1"/>
  <c r="E336"/>
  <c r="G336" s="1"/>
  <c r="K336" s="1"/>
  <c r="E334"/>
  <c r="G334" s="1"/>
  <c r="K334" s="1"/>
  <c r="E332"/>
  <c r="G332" s="1"/>
  <c r="K332" s="1"/>
  <c r="E330"/>
  <c r="G330" s="1"/>
  <c r="K330" s="1"/>
  <c r="E328"/>
  <c r="G328" s="1"/>
  <c r="K328" s="1"/>
  <c r="E326"/>
  <c r="G326" s="1"/>
  <c r="K326" s="1"/>
  <c r="E324"/>
  <c r="G324" s="1"/>
  <c r="K324" s="1"/>
  <c r="E322"/>
  <c r="G322" s="1"/>
  <c r="K322" s="1"/>
  <c r="E320"/>
  <c r="G320" s="1"/>
  <c r="K320" s="1"/>
  <c r="E318"/>
  <c r="G318" s="1"/>
  <c r="K318" s="1"/>
  <c r="E316"/>
  <c r="G316" s="1"/>
  <c r="K316" s="1"/>
  <c r="E314"/>
  <c r="G314" s="1"/>
  <c r="K314" s="1"/>
  <c r="E312"/>
  <c r="G312" s="1"/>
  <c r="K312" s="1"/>
  <c r="E310"/>
  <c r="G310" s="1"/>
  <c r="K310" s="1"/>
  <c r="E308"/>
  <c r="G308" s="1"/>
  <c r="K308" s="1"/>
  <c r="E306"/>
  <c r="G306" s="1"/>
  <c r="K306" s="1"/>
  <c r="E304"/>
  <c r="G304" s="1"/>
  <c r="K304" s="1"/>
  <c r="E302"/>
  <c r="G302" s="1"/>
  <c r="K302" s="1"/>
  <c r="E300"/>
  <c r="G300" s="1"/>
  <c r="K300" s="1"/>
  <c r="E298"/>
  <c r="G298" s="1"/>
  <c r="K298" s="1"/>
  <c r="E296"/>
  <c r="G296" s="1"/>
  <c r="K296" s="1"/>
  <c r="E294"/>
  <c r="G294" s="1"/>
  <c r="K294" s="1"/>
  <c r="E292"/>
  <c r="G292" s="1"/>
  <c r="K292" s="1"/>
  <c r="E290"/>
  <c r="G290" s="1"/>
  <c r="K290" s="1"/>
  <c r="E288"/>
  <c r="G288" s="1"/>
  <c r="K288" s="1"/>
  <c r="E286"/>
  <c r="G286" s="1"/>
  <c r="K286" s="1"/>
  <c r="E284"/>
  <c r="G284" s="1"/>
  <c r="K284" s="1"/>
  <c r="E282"/>
  <c r="G282" s="1"/>
  <c r="K282" s="1"/>
  <c r="E280"/>
  <c r="G280" s="1"/>
  <c r="K280" s="1"/>
  <c r="E278"/>
  <c r="G278" s="1"/>
  <c r="K278" s="1"/>
  <c r="E276"/>
  <c r="G276" s="1"/>
  <c r="K276" s="1"/>
  <c r="E274"/>
  <c r="G274" s="1"/>
  <c r="K274" s="1"/>
  <c r="E272"/>
  <c r="G272" s="1"/>
  <c r="K272" s="1"/>
  <c r="E270"/>
  <c r="G270" s="1"/>
  <c r="K270" s="1"/>
  <c r="E268"/>
  <c r="G268" s="1"/>
  <c r="K268" s="1"/>
  <c r="E266"/>
  <c r="G266" s="1"/>
  <c r="K266" s="1"/>
  <c r="E264"/>
  <c r="G264" s="1"/>
  <c r="K264" s="1"/>
  <c r="E262"/>
  <c r="G262" s="1"/>
  <c r="K262" s="1"/>
  <c r="E260"/>
  <c r="G260" s="1"/>
  <c r="K260" s="1"/>
  <c r="E258"/>
  <c r="G258" s="1"/>
  <c r="K258" s="1"/>
  <c r="E256"/>
  <c r="G256" s="1"/>
  <c r="K256" s="1"/>
  <c r="E254"/>
  <c r="G254" s="1"/>
  <c r="K254" s="1"/>
  <c r="E252"/>
  <c r="G252" s="1"/>
  <c r="K252" s="1"/>
  <c r="E250"/>
  <c r="G250" s="1"/>
  <c r="K250" s="1"/>
  <c r="E248"/>
  <c r="G248" s="1"/>
  <c r="K248" s="1"/>
  <c r="E246"/>
  <c r="G246" s="1"/>
  <c r="K246" s="1"/>
  <c r="E244"/>
  <c r="G244" s="1"/>
  <c r="K244" s="1"/>
  <c r="E242"/>
  <c r="G242" s="1"/>
  <c r="K242" s="1"/>
  <c r="E240"/>
  <c r="G240" s="1"/>
  <c r="K240" s="1"/>
  <c r="E238"/>
  <c r="G238" s="1"/>
  <c r="K238" s="1"/>
  <c r="E236"/>
  <c r="G236" s="1"/>
  <c r="K236" s="1"/>
  <c r="E234"/>
  <c r="G234" s="1"/>
  <c r="K234" s="1"/>
  <c r="E232"/>
  <c r="G232" s="1"/>
  <c r="K232" s="1"/>
  <c r="E230"/>
  <c r="G230" s="1"/>
  <c r="K230" s="1"/>
  <c r="E228"/>
  <c r="G228" s="1"/>
  <c r="K228" s="1"/>
  <c r="E226"/>
  <c r="G226" s="1"/>
  <c r="K226" s="1"/>
  <c r="E224"/>
  <c r="G224" s="1"/>
  <c r="K224" s="1"/>
  <c r="E222"/>
  <c r="G222" s="1"/>
  <c r="K222" s="1"/>
  <c r="E220"/>
  <c r="G220" s="1"/>
  <c r="K220" s="1"/>
  <c r="E218"/>
  <c r="G218" s="1"/>
  <c r="K218" s="1"/>
  <c r="E216"/>
  <c r="G216" s="1"/>
  <c r="K216" s="1"/>
  <c r="E214"/>
  <c r="G214" s="1"/>
  <c r="K214" s="1"/>
  <c r="E212"/>
  <c r="G212" s="1"/>
  <c r="K212" s="1"/>
  <c r="E295"/>
  <c r="G295" s="1"/>
  <c r="K295" s="1"/>
  <c r="E293"/>
  <c r="G293" s="1"/>
  <c r="K293" s="1"/>
  <c r="E291"/>
  <c r="G291" s="1"/>
  <c r="K291" s="1"/>
  <c r="E289"/>
  <c r="G289" s="1"/>
  <c r="K289" s="1"/>
  <c r="E287"/>
  <c r="G287" s="1"/>
  <c r="K287" s="1"/>
  <c r="E285"/>
  <c r="G285" s="1"/>
  <c r="K285" s="1"/>
  <c r="E283"/>
  <c r="G283" s="1"/>
  <c r="K283" s="1"/>
  <c r="E281"/>
  <c r="G281" s="1"/>
  <c r="K281" s="1"/>
  <c r="E279"/>
  <c r="G279" s="1"/>
  <c r="K279" s="1"/>
  <c r="E277"/>
  <c r="G277" s="1"/>
  <c r="K277" s="1"/>
  <c r="E275"/>
  <c r="G275" s="1"/>
  <c r="K275" s="1"/>
  <c r="E273"/>
  <c r="G273" s="1"/>
  <c r="K273" s="1"/>
  <c r="E271"/>
  <c r="G271" s="1"/>
  <c r="K271" s="1"/>
  <c r="E269"/>
  <c r="G269" s="1"/>
  <c r="K269" s="1"/>
  <c r="E267"/>
  <c r="G267" s="1"/>
  <c r="K267" s="1"/>
  <c r="E265"/>
  <c r="G265" s="1"/>
  <c r="K265" s="1"/>
  <c r="E263"/>
  <c r="G263" s="1"/>
  <c r="K263" s="1"/>
  <c r="E261"/>
  <c r="G261" s="1"/>
  <c r="K261" s="1"/>
  <c r="E259"/>
  <c r="G259" s="1"/>
  <c r="K259" s="1"/>
  <c r="E257"/>
  <c r="G257" s="1"/>
  <c r="K257" s="1"/>
  <c r="E255"/>
  <c r="G255" s="1"/>
  <c r="K255" s="1"/>
  <c r="E253"/>
  <c r="G253" s="1"/>
  <c r="K253" s="1"/>
  <c r="E251"/>
  <c r="G251" s="1"/>
  <c r="K251" s="1"/>
  <c r="E249"/>
  <c r="G249" s="1"/>
  <c r="K249" s="1"/>
  <c r="E247"/>
  <c r="G247" s="1"/>
  <c r="K247" s="1"/>
  <c r="E245"/>
  <c r="G245" s="1"/>
  <c r="K245" s="1"/>
  <c r="E243"/>
  <c r="G243" s="1"/>
  <c r="K243" s="1"/>
  <c r="E241"/>
  <c r="G241" s="1"/>
  <c r="K241" s="1"/>
  <c r="E239"/>
  <c r="G239" s="1"/>
  <c r="K239" s="1"/>
  <c r="E237"/>
  <c r="G237" s="1"/>
  <c r="K237" s="1"/>
  <c r="E235"/>
  <c r="G235" s="1"/>
  <c r="K235" s="1"/>
  <c r="E233"/>
  <c r="G233" s="1"/>
  <c r="K233" s="1"/>
  <c r="E231"/>
  <c r="G231" s="1"/>
  <c r="K231" s="1"/>
  <c r="E229"/>
  <c r="G229" s="1"/>
  <c r="K229" s="1"/>
  <c r="E227"/>
  <c r="G227" s="1"/>
  <c r="K227" s="1"/>
  <c r="E225"/>
  <c r="G225" s="1"/>
  <c r="K225" s="1"/>
  <c r="E223"/>
  <c r="G223" s="1"/>
  <c r="K223" s="1"/>
  <c r="E221"/>
  <c r="G221" s="1"/>
  <c r="K221" s="1"/>
  <c r="E219"/>
  <c r="G219" s="1"/>
  <c r="K219" s="1"/>
  <c r="E217"/>
  <c r="G217" s="1"/>
  <c r="K217" s="1"/>
  <c r="E215"/>
  <c r="G215" s="1"/>
  <c r="K215" s="1"/>
  <c r="E213"/>
  <c r="G213" s="1"/>
  <c r="K213" s="1"/>
  <c r="E211"/>
  <c r="G211" s="1"/>
  <c r="K211" s="1"/>
  <c r="E209"/>
  <c r="G209" s="1"/>
  <c r="K209" s="1"/>
  <c r="E207"/>
  <c r="G207" s="1"/>
  <c r="K207" s="1"/>
  <c r="E205"/>
  <c r="G205" s="1"/>
  <c r="K205" s="1"/>
  <c r="E203"/>
  <c r="G203" s="1"/>
  <c r="K203" s="1"/>
  <c r="E201"/>
  <c r="G201" s="1"/>
  <c r="K201" s="1"/>
  <c r="E199"/>
  <c r="G199" s="1"/>
  <c r="K199" s="1"/>
  <c r="E197"/>
  <c r="G197" s="1"/>
  <c r="K197" s="1"/>
  <c r="E195"/>
  <c r="G195" s="1"/>
  <c r="K195" s="1"/>
  <c r="E193"/>
  <c r="G193" s="1"/>
  <c r="K193" s="1"/>
  <c r="E191"/>
  <c r="G191" s="1"/>
  <c r="K191" s="1"/>
  <c r="E189"/>
  <c r="G189" s="1"/>
  <c r="K189" s="1"/>
  <c r="E187"/>
  <c r="G187" s="1"/>
  <c r="K187" s="1"/>
  <c r="E185"/>
  <c r="G185" s="1"/>
  <c r="K185" s="1"/>
  <c r="E183"/>
  <c r="G183" s="1"/>
  <c r="K183" s="1"/>
  <c r="E181"/>
  <c r="G181" s="1"/>
  <c r="K181" s="1"/>
  <c r="E179"/>
  <c r="G179" s="1"/>
  <c r="K179" s="1"/>
  <c r="E177"/>
  <c r="G177" s="1"/>
  <c r="K177" s="1"/>
  <c r="E175"/>
  <c r="G175" s="1"/>
  <c r="K175" s="1"/>
  <c r="E173"/>
  <c r="G173" s="1"/>
  <c r="K173" s="1"/>
  <c r="E171"/>
  <c r="G171" s="1"/>
  <c r="K171" s="1"/>
  <c r="E169"/>
  <c r="G169" s="1"/>
  <c r="K169" s="1"/>
  <c r="E167"/>
  <c r="G167" s="1"/>
  <c r="K167" s="1"/>
  <c r="E165"/>
  <c r="G165" s="1"/>
  <c r="K165" s="1"/>
  <c r="E163"/>
  <c r="G163" s="1"/>
  <c r="K163" s="1"/>
  <c r="E161"/>
  <c r="G161" s="1"/>
  <c r="K161" s="1"/>
  <c r="E159"/>
  <c r="G159" s="1"/>
  <c r="K159" s="1"/>
  <c r="E157"/>
  <c r="G157" s="1"/>
  <c r="K157" s="1"/>
  <c r="E155"/>
  <c r="G155" s="1"/>
  <c r="K155" s="1"/>
  <c r="E153"/>
  <c r="G153" s="1"/>
  <c r="K153" s="1"/>
  <c r="E151"/>
  <c r="G151" s="1"/>
  <c r="K151" s="1"/>
  <c r="E149"/>
  <c r="G149" s="1"/>
  <c r="K149" s="1"/>
  <c r="E147"/>
  <c r="G147" s="1"/>
  <c r="K147" s="1"/>
  <c r="E145"/>
  <c r="G145" s="1"/>
  <c r="K145" s="1"/>
  <c r="E143"/>
  <c r="G143" s="1"/>
  <c r="K143" s="1"/>
  <c r="E141"/>
  <c r="G141" s="1"/>
  <c r="K141" s="1"/>
  <c r="E139"/>
  <c r="G139" s="1"/>
  <c r="K139" s="1"/>
  <c r="E137"/>
  <c r="G137" s="1"/>
  <c r="K137" s="1"/>
  <c r="E135"/>
  <c r="G135" s="1"/>
  <c r="K135" s="1"/>
  <c r="E133"/>
  <c r="G133" s="1"/>
  <c r="K133" s="1"/>
  <c r="E131"/>
  <c r="G131" s="1"/>
  <c r="K131" s="1"/>
  <c r="E129"/>
  <c r="G129" s="1"/>
  <c r="K129" s="1"/>
  <c r="E127"/>
  <c r="G127" s="1"/>
  <c r="K127" s="1"/>
  <c r="E125"/>
  <c r="G125" s="1"/>
  <c r="K125" s="1"/>
  <c r="E123"/>
  <c r="G123" s="1"/>
  <c r="K123" s="1"/>
  <c r="E121"/>
  <c r="G121" s="1"/>
  <c r="K121" s="1"/>
  <c r="E119"/>
  <c r="G119" s="1"/>
  <c r="K119" s="1"/>
  <c r="E117"/>
  <c r="G117" s="1"/>
  <c r="K117" s="1"/>
  <c r="E115"/>
  <c r="G115" s="1"/>
  <c r="K115" s="1"/>
  <c r="E113"/>
  <c r="G113" s="1"/>
  <c r="K113" s="1"/>
  <c r="E111"/>
  <c r="G111" s="1"/>
  <c r="K111" s="1"/>
  <c r="E109"/>
  <c r="G109" s="1"/>
  <c r="K109" s="1"/>
  <c r="E107"/>
  <c r="G107" s="1"/>
  <c r="K107" s="1"/>
  <c r="E105"/>
  <c r="G105" s="1"/>
  <c r="K105" s="1"/>
  <c r="E103"/>
  <c r="G103" s="1"/>
  <c r="K103" s="1"/>
  <c r="E101"/>
  <c r="G101" s="1"/>
  <c r="K101" s="1"/>
  <c r="E99"/>
  <c r="G99" s="1"/>
  <c r="K99" s="1"/>
  <c r="E97"/>
  <c r="G97" s="1"/>
  <c r="K97" s="1"/>
  <c r="E95"/>
  <c r="G95" s="1"/>
  <c r="K95" s="1"/>
  <c r="E93"/>
  <c r="G93" s="1"/>
  <c r="K93" s="1"/>
  <c r="E91"/>
  <c r="G91" s="1"/>
  <c r="K91" s="1"/>
  <c r="E89"/>
  <c r="G89" s="1"/>
  <c r="K89" s="1"/>
  <c r="E87"/>
  <c r="G87" s="1"/>
  <c r="K87" s="1"/>
  <c r="E85"/>
  <c r="G85" s="1"/>
  <c r="K85" s="1"/>
  <c r="E83"/>
  <c r="G83" s="1"/>
  <c r="K83" s="1"/>
  <c r="E81"/>
  <c r="G81" s="1"/>
  <c r="K81" s="1"/>
  <c r="E79"/>
  <c r="G79" s="1"/>
  <c r="K79" s="1"/>
  <c r="E77"/>
  <c r="G77" s="1"/>
  <c r="K77" s="1"/>
  <c r="E75"/>
  <c r="G75" s="1"/>
  <c r="K75" s="1"/>
  <c r="E73"/>
  <c r="G73" s="1"/>
  <c r="K73" s="1"/>
  <c r="E71"/>
  <c r="G71" s="1"/>
  <c r="K71" s="1"/>
  <c r="E69"/>
  <c r="G69" s="1"/>
  <c r="K69" s="1"/>
  <c r="E67"/>
  <c r="G67" s="1"/>
  <c r="K67" s="1"/>
  <c r="E65"/>
  <c r="G65" s="1"/>
  <c r="K65" s="1"/>
  <c r="E63"/>
  <c r="G63" s="1"/>
  <c r="K63" s="1"/>
  <c r="E61"/>
  <c r="G61" s="1"/>
  <c r="K61" s="1"/>
  <c r="E210"/>
  <c r="G210" s="1"/>
  <c r="K210" s="1"/>
  <c r="E208"/>
  <c r="G208" s="1"/>
  <c r="K208" s="1"/>
  <c r="E206"/>
  <c r="G206" s="1"/>
  <c r="K206" s="1"/>
  <c r="E204"/>
  <c r="G204" s="1"/>
  <c r="K204" s="1"/>
  <c r="E202"/>
  <c r="G202" s="1"/>
  <c r="K202" s="1"/>
  <c r="E200"/>
  <c r="G200" s="1"/>
  <c r="K200" s="1"/>
  <c r="E198"/>
  <c r="G198" s="1"/>
  <c r="K198" s="1"/>
  <c r="E196"/>
  <c r="G196" s="1"/>
  <c r="K196" s="1"/>
  <c r="E194"/>
  <c r="G194" s="1"/>
  <c r="K194" s="1"/>
  <c r="E192"/>
  <c r="G192" s="1"/>
  <c r="K192" s="1"/>
  <c r="E190"/>
  <c r="G190" s="1"/>
  <c r="K190" s="1"/>
  <c r="E188"/>
  <c r="G188" s="1"/>
  <c r="K188" s="1"/>
  <c r="E186"/>
  <c r="G186" s="1"/>
  <c r="K186" s="1"/>
  <c r="E184"/>
  <c r="G184" s="1"/>
  <c r="K184" s="1"/>
  <c r="E182"/>
  <c r="G182" s="1"/>
  <c r="K182" s="1"/>
  <c r="E180"/>
  <c r="G180" s="1"/>
  <c r="K180" s="1"/>
  <c r="E178"/>
  <c r="G178" s="1"/>
  <c r="K178" s="1"/>
  <c r="E176"/>
  <c r="G176" s="1"/>
  <c r="K176" s="1"/>
  <c r="E174"/>
  <c r="G174" s="1"/>
  <c r="K174" s="1"/>
  <c r="E172"/>
  <c r="G172" s="1"/>
  <c r="K172" s="1"/>
  <c r="E170"/>
  <c r="G170" s="1"/>
  <c r="K170" s="1"/>
  <c r="E168"/>
  <c r="G168" s="1"/>
  <c r="K168" s="1"/>
  <c r="E166"/>
  <c r="G166" s="1"/>
  <c r="K166" s="1"/>
  <c r="E164"/>
  <c r="G164" s="1"/>
  <c r="K164" s="1"/>
  <c r="E162"/>
  <c r="G162" s="1"/>
  <c r="K162" s="1"/>
  <c r="E160"/>
  <c r="G160" s="1"/>
  <c r="K160" s="1"/>
  <c r="E158"/>
  <c r="G158" s="1"/>
  <c r="K158" s="1"/>
  <c r="E156"/>
  <c r="G156" s="1"/>
  <c r="K156" s="1"/>
  <c r="E154"/>
  <c r="G154" s="1"/>
  <c r="K154" s="1"/>
  <c r="E152"/>
  <c r="G152" s="1"/>
  <c r="K152" s="1"/>
  <c r="E150"/>
  <c r="G150" s="1"/>
  <c r="K150" s="1"/>
  <c r="E148"/>
  <c r="G148" s="1"/>
  <c r="K148" s="1"/>
  <c r="E146"/>
  <c r="G146" s="1"/>
  <c r="K146" s="1"/>
  <c r="E144"/>
  <c r="G144" s="1"/>
  <c r="K144" s="1"/>
  <c r="E142"/>
  <c r="G142" s="1"/>
  <c r="K142" s="1"/>
  <c r="E140"/>
  <c r="G140" s="1"/>
  <c r="K140" s="1"/>
  <c r="E138"/>
  <c r="G138" s="1"/>
  <c r="K138" s="1"/>
  <c r="E136"/>
  <c r="G136" s="1"/>
  <c r="K136" s="1"/>
  <c r="E134"/>
  <c r="G134" s="1"/>
  <c r="K134" s="1"/>
  <c r="E132"/>
  <c r="G132" s="1"/>
  <c r="K132" s="1"/>
  <c r="E130"/>
  <c r="G130" s="1"/>
  <c r="K130" s="1"/>
  <c r="E128"/>
  <c r="G128" s="1"/>
  <c r="K128" s="1"/>
  <c r="E126"/>
  <c r="G126" s="1"/>
  <c r="K126" s="1"/>
  <c r="E124"/>
  <c r="G124" s="1"/>
  <c r="K124" s="1"/>
  <c r="E122"/>
  <c r="G122" s="1"/>
  <c r="K122" s="1"/>
  <c r="E120"/>
  <c r="G120" s="1"/>
  <c r="K120" s="1"/>
  <c r="E118"/>
  <c r="G118" s="1"/>
  <c r="K118" s="1"/>
  <c r="E116"/>
  <c r="G116" s="1"/>
  <c r="K116" s="1"/>
  <c r="E114"/>
  <c r="G114" s="1"/>
  <c r="K114" s="1"/>
  <c r="E112"/>
  <c r="G112" s="1"/>
  <c r="K112" s="1"/>
  <c r="E110"/>
  <c r="G110" s="1"/>
  <c r="K110" s="1"/>
  <c r="E108"/>
  <c r="G108" s="1"/>
  <c r="K108" s="1"/>
  <c r="E106"/>
  <c r="G106" s="1"/>
  <c r="K106" s="1"/>
  <c r="E104"/>
  <c r="G104" s="1"/>
  <c r="K104" s="1"/>
  <c r="E102"/>
  <c r="G102" s="1"/>
  <c r="K102" s="1"/>
  <c r="E100"/>
  <c r="G100" s="1"/>
  <c r="K100" s="1"/>
  <c r="E98"/>
  <c r="G98" s="1"/>
  <c r="K98" s="1"/>
  <c r="E96"/>
  <c r="G96" s="1"/>
  <c r="K96" s="1"/>
  <c r="E94"/>
  <c r="G94" s="1"/>
  <c r="K94" s="1"/>
  <c r="E92"/>
  <c r="G92" s="1"/>
  <c r="K92" s="1"/>
  <c r="E90"/>
  <c r="G90" s="1"/>
  <c r="K90" s="1"/>
  <c r="E88"/>
  <c r="G88" s="1"/>
  <c r="K88" s="1"/>
  <c r="E86"/>
  <c r="G86" s="1"/>
  <c r="K86" s="1"/>
  <c r="E84"/>
  <c r="G84" s="1"/>
  <c r="K84" s="1"/>
  <c r="E82"/>
  <c r="G82" s="1"/>
  <c r="K82" s="1"/>
  <c r="E80"/>
  <c r="G80" s="1"/>
  <c r="K80" s="1"/>
  <c r="E78"/>
  <c r="G78" s="1"/>
  <c r="K78" s="1"/>
  <c r="E76"/>
  <c r="G76" s="1"/>
  <c r="K76" s="1"/>
  <c r="E74"/>
  <c r="G74" s="1"/>
  <c r="K74" s="1"/>
  <c r="E72"/>
  <c r="G72" s="1"/>
  <c r="K72" s="1"/>
  <c r="E70"/>
  <c r="G70" s="1"/>
  <c r="K70" s="1"/>
  <c r="E68"/>
  <c r="G68" s="1"/>
  <c r="K68" s="1"/>
  <c r="E66"/>
  <c r="G66" s="1"/>
  <c r="K66" s="1"/>
  <c r="E64"/>
  <c r="G64" s="1"/>
  <c r="K64" s="1"/>
  <c r="E62"/>
  <c r="G62" s="1"/>
  <c r="K62" s="1"/>
  <c r="E60"/>
  <c r="G60" s="1"/>
  <c r="K60" s="1"/>
  <c r="E58"/>
  <c r="G58" s="1"/>
  <c r="K58" s="1"/>
  <c r="E56"/>
  <c r="G56" s="1"/>
  <c r="K56" s="1"/>
  <c r="E54"/>
  <c r="G54" s="1"/>
  <c r="K54" s="1"/>
  <c r="E52"/>
  <c r="G52" s="1"/>
  <c r="K52" s="1"/>
  <c r="E50"/>
  <c r="G50" s="1"/>
  <c r="K50" s="1"/>
  <c r="E48"/>
  <c r="G48" s="1"/>
  <c r="K48" s="1"/>
  <c r="E46"/>
  <c r="G46" s="1"/>
  <c r="K46" s="1"/>
  <c r="E44"/>
  <c r="G44" s="1"/>
  <c r="K44" s="1"/>
  <c r="E42"/>
  <c r="G42" s="1"/>
  <c r="K42" s="1"/>
  <c r="E39"/>
  <c r="G39" s="1"/>
  <c r="K39" s="1"/>
  <c r="E37"/>
  <c r="G37" s="1"/>
  <c r="K37" s="1"/>
  <c r="E35"/>
  <c r="G35" s="1"/>
  <c r="K35" s="1"/>
  <c r="E33"/>
  <c r="G33" s="1"/>
  <c r="K33" s="1"/>
  <c r="E31"/>
  <c r="G31" s="1"/>
  <c r="K31" s="1"/>
  <c r="E29"/>
  <c r="G29" s="1"/>
  <c r="K29" s="1"/>
  <c r="E27"/>
  <c r="G27" s="1"/>
  <c r="K27" s="1"/>
  <c r="E25"/>
  <c r="G25" s="1"/>
  <c r="K25" s="1"/>
  <c r="E23"/>
  <c r="G23" s="1"/>
  <c r="K23" s="1"/>
  <c r="E21"/>
  <c r="G21" s="1"/>
  <c r="K21" s="1"/>
  <c r="E19"/>
  <c r="G19" s="1"/>
  <c r="K19" s="1"/>
  <c r="E17"/>
  <c r="G17" s="1"/>
  <c r="K17" s="1"/>
  <c r="E15"/>
  <c r="G15" s="1"/>
  <c r="K15" s="1"/>
  <c r="E13"/>
  <c r="G13" s="1"/>
  <c r="K13" s="1"/>
  <c r="E11"/>
  <c r="G11" s="1"/>
  <c r="K11" s="1"/>
  <c r="E9"/>
  <c r="G9" s="1"/>
  <c r="K9" s="1"/>
  <c r="E7"/>
  <c r="G7" s="1"/>
  <c r="K7" s="1"/>
  <c r="E5"/>
  <c r="G5" s="1"/>
  <c r="K5" s="1"/>
  <c r="E59"/>
  <c r="G59" s="1"/>
  <c r="K59" s="1"/>
  <c r="E57"/>
  <c r="G57" s="1"/>
  <c r="K57" s="1"/>
  <c r="E55"/>
  <c r="G55" s="1"/>
  <c r="K55" s="1"/>
  <c r="E53"/>
  <c r="G53" s="1"/>
  <c r="K53" s="1"/>
  <c r="E51"/>
  <c r="G51" s="1"/>
  <c r="K51" s="1"/>
  <c r="E49"/>
  <c r="G49" s="1"/>
  <c r="K49" s="1"/>
  <c r="E47"/>
  <c r="G47" s="1"/>
  <c r="K47" s="1"/>
  <c r="E45"/>
  <c r="G45" s="1"/>
  <c r="K45" s="1"/>
  <c r="E43"/>
  <c r="G43" s="1"/>
  <c r="K43" s="1"/>
  <c r="E41"/>
  <c r="G41" s="1"/>
  <c r="K41" s="1"/>
  <c r="E40"/>
  <c r="G40" s="1"/>
  <c r="K40" s="1"/>
  <c r="E38"/>
  <c r="G38" s="1"/>
  <c r="K38" s="1"/>
  <c r="E36"/>
  <c r="G36" s="1"/>
  <c r="K36" s="1"/>
  <c r="E34"/>
  <c r="G34" s="1"/>
  <c r="K34" s="1"/>
  <c r="E32"/>
  <c r="G32" s="1"/>
  <c r="K32" s="1"/>
  <c r="E30"/>
  <c r="G30" s="1"/>
  <c r="K30" s="1"/>
  <c r="E28"/>
  <c r="G28" s="1"/>
  <c r="K28" s="1"/>
  <c r="E26"/>
  <c r="G26" s="1"/>
  <c r="K26" s="1"/>
  <c r="E24"/>
  <c r="G24" s="1"/>
  <c r="K24" s="1"/>
  <c r="E22"/>
  <c r="G22" s="1"/>
  <c r="K22" s="1"/>
  <c r="E20"/>
  <c r="G20" s="1"/>
  <c r="K20" s="1"/>
  <c r="E18"/>
  <c r="G18" s="1"/>
  <c r="K18" s="1"/>
  <c r="E16"/>
  <c r="G16" s="1"/>
  <c r="K16" s="1"/>
  <c r="E14"/>
  <c r="G14" s="1"/>
  <c r="K14" s="1"/>
  <c r="E12"/>
  <c r="G12" s="1"/>
  <c r="K12" s="1"/>
  <c r="E10"/>
  <c r="G10" s="1"/>
  <c r="K10" s="1"/>
  <c r="E8"/>
  <c r="G8" s="1"/>
  <c r="K8" s="1"/>
  <c r="E6"/>
  <c r="G6" s="1"/>
  <c r="K6" s="1"/>
  <c r="E4"/>
  <c r="E381" l="1"/>
  <c r="G377"/>
  <c r="K377" s="1"/>
  <c r="G378"/>
  <c r="K378" s="1"/>
  <c r="D381"/>
  <c r="G4"/>
  <c r="K4" s="1"/>
  <c r="G379"/>
  <c r="K379" s="1"/>
  <c r="G380"/>
  <c r="K380" s="1"/>
  <c r="K381" l="1"/>
  <c r="G381"/>
</calcChain>
</file>

<file path=xl/sharedStrings.xml><?xml version="1.0" encoding="utf-8"?>
<sst xmlns="http://schemas.openxmlformats.org/spreadsheetml/2006/main" count="452" uniqueCount="440">
  <si>
    <t>Comune</t>
  </si>
  <si>
    <t>numero disoccupati</t>
  </si>
  <si>
    <t>35% in proporzione alla popolazione</t>
  </si>
  <si>
    <t>35% in proporzione al numero di  disoccupati</t>
  </si>
  <si>
    <t>30% in parti uguali</t>
  </si>
  <si>
    <t>ABBASANTA</t>
  </si>
  <si>
    <t>AGGIUS</t>
  </si>
  <si>
    <t>AGLIENTU</t>
  </si>
  <si>
    <t>AIDOMAGGIORE</t>
  </si>
  <si>
    <t>ALA' DEI SARDI</t>
  </si>
  <si>
    <t>ALBAGIARA</t>
  </si>
  <si>
    <t>ALES</t>
  </si>
  <si>
    <t>ALGHERO</t>
  </si>
  <si>
    <t>ALLAI</t>
  </si>
  <si>
    <t>ANELA</t>
  </si>
  <si>
    <t>ARBOREA</t>
  </si>
  <si>
    <t>ARBUS</t>
  </si>
  <si>
    <t>ARDARA</t>
  </si>
  <si>
    <t>ARDAULI</t>
  </si>
  <si>
    <t>ARITZO</t>
  </si>
  <si>
    <t>ARMUNGIA</t>
  </si>
  <si>
    <t>ARZACHENA</t>
  </si>
  <si>
    <t>ARZANA</t>
  </si>
  <si>
    <t>ASSEMINI</t>
  </si>
  <si>
    <t>ASSOLO</t>
  </si>
  <si>
    <t>ASUNI</t>
  </si>
  <si>
    <t>ATZARA</t>
  </si>
  <si>
    <t>AUSTIS</t>
  </si>
  <si>
    <t>BADESI</t>
  </si>
  <si>
    <t>BALLAO</t>
  </si>
  <si>
    <t>BANARI</t>
  </si>
  <si>
    <t>BARADILI</t>
  </si>
  <si>
    <t>BARATILI SAN PIETRO</t>
  </si>
  <si>
    <t>BARESSA</t>
  </si>
  <si>
    <t>BARI SARDO</t>
  </si>
  <si>
    <t>BARRALI</t>
  </si>
  <si>
    <t>BARUMINI</t>
  </si>
  <si>
    <t>BAULADU</t>
  </si>
  <si>
    <t>BAUNEI</t>
  </si>
  <si>
    <t>BELVI'</t>
  </si>
  <si>
    <t>BENETUTTI</t>
  </si>
  <si>
    <t>BERCHIDDA</t>
  </si>
  <si>
    <t>BESSUDE</t>
  </si>
  <si>
    <t>BIDONI'</t>
  </si>
  <si>
    <t>BIRORI</t>
  </si>
  <si>
    <t>BITTI</t>
  </si>
  <si>
    <t>BOLOTANA</t>
  </si>
  <si>
    <t>BONARCADO</t>
  </si>
  <si>
    <t>BONNANARO</t>
  </si>
  <si>
    <t>BONO</t>
  </si>
  <si>
    <t>BONORVA</t>
  </si>
  <si>
    <t>BORONEDDU</t>
  </si>
  <si>
    <t>BORORE</t>
  </si>
  <si>
    <t>BORTIGALI</t>
  </si>
  <si>
    <t>BORTIGIADAS</t>
  </si>
  <si>
    <t>BORUTTA</t>
  </si>
  <si>
    <t>BOSA</t>
  </si>
  <si>
    <t>BOTTIDDA</t>
  </si>
  <si>
    <t>BUDDUSO'</t>
  </si>
  <si>
    <t>BUDONI</t>
  </si>
  <si>
    <t>BUGGERRU</t>
  </si>
  <si>
    <t>BULTEI</t>
  </si>
  <si>
    <t>BULZI</t>
  </si>
  <si>
    <t>BURCEI</t>
  </si>
  <si>
    <t>BURGOS</t>
  </si>
  <si>
    <t>BUSACHI</t>
  </si>
  <si>
    <t>CABRAS</t>
  </si>
  <si>
    <t>CAGLIARI</t>
  </si>
  <si>
    <t>CALANGIANUS</t>
  </si>
  <si>
    <t>CALASETTA</t>
  </si>
  <si>
    <t>CAPOTERRA</t>
  </si>
  <si>
    <t>CARBONIA</t>
  </si>
  <si>
    <t>CARDEDU</t>
  </si>
  <si>
    <t>CARGEGHE</t>
  </si>
  <si>
    <t>CARLOFORTE</t>
  </si>
  <si>
    <t>CASTELSARDO</t>
  </si>
  <si>
    <t>CASTIADAS</t>
  </si>
  <si>
    <t>CHEREMULE</t>
  </si>
  <si>
    <t>CHIARAMONTI</t>
  </si>
  <si>
    <t>CODRONGIANOS</t>
  </si>
  <si>
    <t>COLLINAS</t>
  </si>
  <si>
    <t>COSSOINE</t>
  </si>
  <si>
    <t>CUGLIERI</t>
  </si>
  <si>
    <t>CURCURIS</t>
  </si>
  <si>
    <t>DECIMOMANNU</t>
  </si>
  <si>
    <t>DECIMOPUTZU</t>
  </si>
  <si>
    <t>DESULO</t>
  </si>
  <si>
    <t>DOLIANOVA</t>
  </si>
  <si>
    <t>DOMUS DE MARIA</t>
  </si>
  <si>
    <t>DOMUSNOVAS</t>
  </si>
  <si>
    <t>DONORI</t>
  </si>
  <si>
    <t>DORGALI</t>
  </si>
  <si>
    <t>DUALCHI</t>
  </si>
  <si>
    <t>ELINI</t>
  </si>
  <si>
    <t>ELMAS</t>
  </si>
  <si>
    <t>ERULA</t>
  </si>
  <si>
    <t>ESCALAPLANO</t>
  </si>
  <si>
    <t>ESCOLCA</t>
  </si>
  <si>
    <t>ESPORLATU</t>
  </si>
  <si>
    <t>ESTERZILI</t>
  </si>
  <si>
    <t>FLORINAS</t>
  </si>
  <si>
    <t>FLUMINIMAGGIORE</t>
  </si>
  <si>
    <t>FLUSSIO</t>
  </si>
  <si>
    <t>FONNI</t>
  </si>
  <si>
    <t>FORDONGIANUS</t>
  </si>
  <si>
    <t>FURTEI</t>
  </si>
  <si>
    <t>GADONI</t>
  </si>
  <si>
    <t>GAIRO</t>
  </si>
  <si>
    <t>GALTELLI'</t>
  </si>
  <si>
    <t>GAVOI</t>
  </si>
  <si>
    <t>GENONI</t>
  </si>
  <si>
    <t>GENURI</t>
  </si>
  <si>
    <t>GERGEI</t>
  </si>
  <si>
    <t>GESICO</t>
  </si>
  <si>
    <t>GESTURI</t>
  </si>
  <si>
    <t>GHILARZA</t>
  </si>
  <si>
    <t>GIAVE</t>
  </si>
  <si>
    <t>GIBA</t>
  </si>
  <si>
    <t>GIRASOLE</t>
  </si>
  <si>
    <t>GOLFO ARANCI</t>
  </si>
  <si>
    <t>GONI</t>
  </si>
  <si>
    <t>GONNESA</t>
  </si>
  <si>
    <t>GONNOSCODINA</t>
  </si>
  <si>
    <t>GONNOSFANADIGA</t>
  </si>
  <si>
    <t>GONNOSNO'</t>
  </si>
  <si>
    <t>GONNOSTRAMATZA</t>
  </si>
  <si>
    <t>GUAMAGGIORE</t>
  </si>
  <si>
    <t>GUASILA</t>
  </si>
  <si>
    <t>GUSPINI</t>
  </si>
  <si>
    <t>IGLESIAS</t>
  </si>
  <si>
    <t>ILBONO</t>
  </si>
  <si>
    <t>ILLORAI</t>
  </si>
  <si>
    <t>IRGOLI</t>
  </si>
  <si>
    <t>ISILI</t>
  </si>
  <si>
    <t>ITTIREDDU</t>
  </si>
  <si>
    <t>ITTIRI</t>
  </si>
  <si>
    <t>JERZU</t>
  </si>
  <si>
    <t>LA MADDALENA</t>
  </si>
  <si>
    <t>LACONI</t>
  </si>
  <si>
    <t>LAERRU</t>
  </si>
  <si>
    <t>LANUSEI</t>
  </si>
  <si>
    <t>LAS PLASSAS</t>
  </si>
  <si>
    <t>LEI</t>
  </si>
  <si>
    <t>LOCERI</t>
  </si>
  <si>
    <t>LOCULI</t>
  </si>
  <si>
    <t>LODE'</t>
  </si>
  <si>
    <t>LODINE</t>
  </si>
  <si>
    <t>LOIRI PORTO SAN PAOLO</t>
  </si>
  <si>
    <t>LOTZORAI</t>
  </si>
  <si>
    <t>LULA</t>
  </si>
  <si>
    <t>LUNAMATRONA</t>
  </si>
  <si>
    <t>LUOGOSANTO</t>
  </si>
  <si>
    <t>LURAS</t>
  </si>
  <si>
    <t>MACOMER</t>
  </si>
  <si>
    <t>MAGOMADAS</t>
  </si>
  <si>
    <t>MAMOIADA</t>
  </si>
  <si>
    <t>MANDAS</t>
  </si>
  <si>
    <t>MARA</t>
  </si>
  <si>
    <t>MARACALAGONIS</t>
  </si>
  <si>
    <t>MARRUBIU</t>
  </si>
  <si>
    <t>MARTIS</t>
  </si>
  <si>
    <t>MASAINAS</t>
  </si>
  <si>
    <t>MASULLAS</t>
  </si>
  <si>
    <t>MEANA SARDO</t>
  </si>
  <si>
    <t>MILIS</t>
  </si>
  <si>
    <t>MODOLO</t>
  </si>
  <si>
    <t>MOGORELLA</t>
  </si>
  <si>
    <t>MOGORO</t>
  </si>
  <si>
    <t>MONASTIR</t>
  </si>
  <si>
    <t>MONSERRATO</t>
  </si>
  <si>
    <t>MONTELEONE ROCCA DORIA</t>
  </si>
  <si>
    <t>MONTI</t>
  </si>
  <si>
    <t>MONTRESTA</t>
  </si>
  <si>
    <t>MORES</t>
  </si>
  <si>
    <t>MORGONGIORI</t>
  </si>
  <si>
    <t>MURAVERA</t>
  </si>
  <si>
    <t>MUROS</t>
  </si>
  <si>
    <t>MUSEI</t>
  </si>
  <si>
    <t>NARBOLIA</t>
  </si>
  <si>
    <t>NARCAO</t>
  </si>
  <si>
    <t>NEONELI</t>
  </si>
  <si>
    <t>NORAGUGUME</t>
  </si>
  <si>
    <t>NORBELLO</t>
  </si>
  <si>
    <t>NUGHEDU SAN NICOLO'</t>
  </si>
  <si>
    <t>NUGHEDU SANTA VITTORIA</t>
  </si>
  <si>
    <t>NULE</t>
  </si>
  <si>
    <t>NULVI</t>
  </si>
  <si>
    <t>NUORO</t>
  </si>
  <si>
    <t>NURACHI</t>
  </si>
  <si>
    <t>NURAGUS</t>
  </si>
  <si>
    <t>NURALLAO</t>
  </si>
  <si>
    <t>NURAMINIS</t>
  </si>
  <si>
    <t>NURECI</t>
  </si>
  <si>
    <t>NURRI</t>
  </si>
  <si>
    <t>NUXIS</t>
  </si>
  <si>
    <t>OLBIA</t>
  </si>
  <si>
    <t>OLIENA</t>
  </si>
  <si>
    <t>OLLASTRA</t>
  </si>
  <si>
    <t>OLLOLAI</t>
  </si>
  <si>
    <t>OLMEDO</t>
  </si>
  <si>
    <t>OLZAI</t>
  </si>
  <si>
    <t>ONANI'</t>
  </si>
  <si>
    <t>ONIFAI</t>
  </si>
  <si>
    <t>ONIFERI</t>
  </si>
  <si>
    <t>ORANI</t>
  </si>
  <si>
    <t>ORGOSOLO</t>
  </si>
  <si>
    <t>ORISTANO</t>
  </si>
  <si>
    <t>OROSEI</t>
  </si>
  <si>
    <t>OROTELLI</t>
  </si>
  <si>
    <t>ORROLI</t>
  </si>
  <si>
    <t>ORTACESUS</t>
  </si>
  <si>
    <t>ORTUERI</t>
  </si>
  <si>
    <t>ORUNE</t>
  </si>
  <si>
    <t>OSCHIRI</t>
  </si>
  <si>
    <t>OSIDDA</t>
  </si>
  <si>
    <t>OSILO</t>
  </si>
  <si>
    <t>OSINI</t>
  </si>
  <si>
    <t>OSSI</t>
  </si>
  <si>
    <t>OTTANA</t>
  </si>
  <si>
    <t>OVODDA</t>
  </si>
  <si>
    <t>OZIERI</t>
  </si>
  <si>
    <t>PABILLONIS</t>
  </si>
  <si>
    <t>PADRIA</t>
  </si>
  <si>
    <t>PADRU</t>
  </si>
  <si>
    <t>PALAU</t>
  </si>
  <si>
    <t>PALMAS ARBOREA</t>
  </si>
  <si>
    <t>PATTADA</t>
  </si>
  <si>
    <t>PAU</t>
  </si>
  <si>
    <t>PAULI ARBAREI</t>
  </si>
  <si>
    <t>PAULILATINO</t>
  </si>
  <si>
    <t>PERDASDEFOGU</t>
  </si>
  <si>
    <t>PERDAXIUS</t>
  </si>
  <si>
    <t>PERFUGAS</t>
  </si>
  <si>
    <t>PIMENTEL</t>
  </si>
  <si>
    <t>PISCINAS</t>
  </si>
  <si>
    <t>PLOAGHE</t>
  </si>
  <si>
    <t>POMPU</t>
  </si>
  <si>
    <t>PORTO TORRES</t>
  </si>
  <si>
    <t>PORTOSCUSO</t>
  </si>
  <si>
    <t>POSADA</t>
  </si>
  <si>
    <t>POZZOMAGGIORE</t>
  </si>
  <si>
    <t>PULA</t>
  </si>
  <si>
    <t>PUTIFIGARI</t>
  </si>
  <si>
    <t>QUARTU SANT'ELENA</t>
  </si>
  <si>
    <t>QUARTUCCIU</t>
  </si>
  <si>
    <t>RIOLA SARDO</t>
  </si>
  <si>
    <t>ROMANA</t>
  </si>
  <si>
    <t>RUINAS</t>
  </si>
  <si>
    <t>SADALI</t>
  </si>
  <si>
    <t>SAGAMA</t>
  </si>
  <si>
    <t>SAMASSI</t>
  </si>
  <si>
    <t>SAMATZAI</t>
  </si>
  <si>
    <t>SAMUGHEO</t>
  </si>
  <si>
    <t>SAN BASILIO</t>
  </si>
  <si>
    <t>SAN GAVINO MONREALE</t>
  </si>
  <si>
    <t>SAN GIOVANNI SUERGIU</t>
  </si>
  <si>
    <t>SAN NICOLO' D'ARCIDANO</t>
  </si>
  <si>
    <t>SAN NICOLO' GERREI</t>
  </si>
  <si>
    <t>SAN SPERATE</t>
  </si>
  <si>
    <t>SAN TEODORO</t>
  </si>
  <si>
    <t>SAN VERO MILIS</t>
  </si>
  <si>
    <t>SAN VITO</t>
  </si>
  <si>
    <t>SANLURI</t>
  </si>
  <si>
    <t>SANTA GIUSTA</t>
  </si>
  <si>
    <t>SANTA MARIA COGHINAS</t>
  </si>
  <si>
    <t>SANTA TERESA GALLURA</t>
  </si>
  <si>
    <t>SANTADI</t>
  </si>
  <si>
    <t>SANT'ANDREA FRIUS</t>
  </si>
  <si>
    <t>SANT'ANNA ARRESI</t>
  </si>
  <si>
    <t>SANT'ANTIOCO</t>
  </si>
  <si>
    <t>SANT'ANTONIO DI GALLURA</t>
  </si>
  <si>
    <t>SANTU LUSSURGIU</t>
  </si>
  <si>
    <t>SARDARA</t>
  </si>
  <si>
    <t>SARROCH</t>
  </si>
  <si>
    <t>SARULE</t>
  </si>
  <si>
    <t>SASSARI</t>
  </si>
  <si>
    <t>SCANO DI MONTIFERRO</t>
  </si>
  <si>
    <t>SEDILO</t>
  </si>
  <si>
    <t>SEDINI</t>
  </si>
  <si>
    <t>SEGARIU</t>
  </si>
  <si>
    <t>SELARGIUS</t>
  </si>
  <si>
    <t>SELEGAS</t>
  </si>
  <si>
    <t>SEMESTENE</t>
  </si>
  <si>
    <t>SENEGHE</t>
  </si>
  <si>
    <t>SENIS</t>
  </si>
  <si>
    <t>SENNARIOLO</t>
  </si>
  <si>
    <t>SENNORI</t>
  </si>
  <si>
    <t>SENORBI'</t>
  </si>
  <si>
    <t>SERDIANA</t>
  </si>
  <si>
    <t>SERRAMANNA</t>
  </si>
  <si>
    <t>SERRENTI</t>
  </si>
  <si>
    <t>SERRI</t>
  </si>
  <si>
    <t>SESTU</t>
  </si>
  <si>
    <t>SETTIMO SAN PIETRO</t>
  </si>
  <si>
    <t>SETZU</t>
  </si>
  <si>
    <t>SEUI</t>
  </si>
  <si>
    <t>SEULO</t>
  </si>
  <si>
    <t>SIAMAGGIORE</t>
  </si>
  <si>
    <t>SIAMANNA</t>
  </si>
  <si>
    <t>SIAPICCIA</t>
  </si>
  <si>
    <t>SIDDI</t>
  </si>
  <si>
    <t>SILANUS</t>
  </si>
  <si>
    <t>SILIGO</t>
  </si>
  <si>
    <t>SILIQUA</t>
  </si>
  <si>
    <t>SILIUS</t>
  </si>
  <si>
    <t>SIMALA</t>
  </si>
  <si>
    <t>SIMAXIS</t>
  </si>
  <si>
    <t>SINDIA</t>
  </si>
  <si>
    <t>SINI</t>
  </si>
  <si>
    <t>SINISCOLA</t>
  </si>
  <si>
    <t>SINNAI</t>
  </si>
  <si>
    <t>SIRIS</t>
  </si>
  <si>
    <t>SIURGUS DONIGALA</t>
  </si>
  <si>
    <t>SODDI'</t>
  </si>
  <si>
    <t>SOLARUSSA</t>
  </si>
  <si>
    <t>SOLEMINIS</t>
  </si>
  <si>
    <t>SORGONO</t>
  </si>
  <si>
    <t>SORRADILE</t>
  </si>
  <si>
    <t>SORSO</t>
  </si>
  <si>
    <t>STINTINO</t>
  </si>
  <si>
    <t>SUELLI</t>
  </si>
  <si>
    <t>SUNI</t>
  </si>
  <si>
    <t>TADASUNI</t>
  </si>
  <si>
    <t>TALANA</t>
  </si>
  <si>
    <t>TELTI</t>
  </si>
  <si>
    <t>TEMPIO PAUSANIA</t>
  </si>
  <si>
    <t>TERGU</t>
  </si>
  <si>
    <t>TERRALBA</t>
  </si>
  <si>
    <t>TERTENIA</t>
  </si>
  <si>
    <t>TETI</t>
  </si>
  <si>
    <t>TEULADA</t>
  </si>
  <si>
    <t>THIESI</t>
  </si>
  <si>
    <t>TIANA</t>
  </si>
  <si>
    <t>TINNURA</t>
  </si>
  <si>
    <t>TISSI</t>
  </si>
  <si>
    <t>TONARA</t>
  </si>
  <si>
    <t>TORPE'</t>
  </si>
  <si>
    <t>TORRALBA</t>
  </si>
  <si>
    <t>TORTOLI'</t>
  </si>
  <si>
    <t>TRAMATZA</t>
  </si>
  <si>
    <t>TRATALIAS</t>
  </si>
  <si>
    <t>TRESNURAGHES</t>
  </si>
  <si>
    <t>TRIEI</t>
  </si>
  <si>
    <t>TRINITA' D'AGULTU VIGNOLA</t>
  </si>
  <si>
    <t>TUILI</t>
  </si>
  <si>
    <t>TULA</t>
  </si>
  <si>
    <t>TURRI</t>
  </si>
  <si>
    <t>ULA TIRSO</t>
  </si>
  <si>
    <t>ULASSAI</t>
  </si>
  <si>
    <t>URAS</t>
  </si>
  <si>
    <t>URI</t>
  </si>
  <si>
    <t>URZULEI</t>
  </si>
  <si>
    <t>USELLUS</t>
  </si>
  <si>
    <t>USINI</t>
  </si>
  <si>
    <t>USSANA</t>
  </si>
  <si>
    <t>USSARAMANNA</t>
  </si>
  <si>
    <t>USSASSAI</t>
  </si>
  <si>
    <t>UTA</t>
  </si>
  <si>
    <t>VALLEDORIA</t>
  </si>
  <si>
    <t>VALLERMOSA</t>
  </si>
  <si>
    <t>VIDDALBA</t>
  </si>
  <si>
    <t>VILLA SAN PIETRO</t>
  </si>
  <si>
    <t>VILLA SANT'ANTONIO</t>
  </si>
  <si>
    <t>VILLA VERDE</t>
  </si>
  <si>
    <t>VILLACIDRO</t>
  </si>
  <si>
    <t>VILLAGRANDE STRISAILI</t>
  </si>
  <si>
    <t>VILLAMAR</t>
  </si>
  <si>
    <t>VILLAMASSARGIA</t>
  </si>
  <si>
    <t>VILLANOVA MONTELEONE</t>
  </si>
  <si>
    <t>VILLANOVA TRUSCHEDU</t>
  </si>
  <si>
    <t>VILLANOVA TULO</t>
  </si>
  <si>
    <t>VILLANOVAFORRU</t>
  </si>
  <si>
    <t>VILLANOVAFRANCA</t>
  </si>
  <si>
    <t>VILLAPERUCCIO</t>
  </si>
  <si>
    <t>VILLAPUTZU</t>
  </si>
  <si>
    <t>VILLASALTO</t>
  </si>
  <si>
    <t>VILLASIMIUS</t>
  </si>
  <si>
    <t>VILLASOR</t>
  </si>
  <si>
    <t>VILLASPECIOSA</t>
  </si>
  <si>
    <t>VILLAURBANA</t>
  </si>
  <si>
    <t>ZEDDIANI</t>
  </si>
  <si>
    <t>ZERFALIU</t>
  </si>
  <si>
    <t>TOTALI</t>
  </si>
  <si>
    <t>Alghero</t>
  </si>
  <si>
    <t>Bonorva</t>
  </si>
  <si>
    <t>Cagliari</t>
  </si>
  <si>
    <t>Carbonia</t>
  </si>
  <si>
    <t>Ghilarza</t>
  </si>
  <si>
    <t>Guspini</t>
  </si>
  <si>
    <t>Iglesias</t>
  </si>
  <si>
    <t>Isili</t>
  </si>
  <si>
    <t>Macomer</t>
  </si>
  <si>
    <t>Mogoro</t>
  </si>
  <si>
    <t>Nuoro</t>
  </si>
  <si>
    <t>Olbia</t>
  </si>
  <si>
    <t>Oristano</t>
  </si>
  <si>
    <t>Osilo</t>
  </si>
  <si>
    <t>Ozieri</t>
  </si>
  <si>
    <t>Sanluri</t>
  </si>
  <si>
    <t>Sassari</t>
  </si>
  <si>
    <t>Siniscola</t>
  </si>
  <si>
    <t>Sorgono</t>
  </si>
  <si>
    <t>Popolazione (Istat 1.1.2016)</t>
  </si>
  <si>
    <t>PROGRAMMA REGIONALE PER IL SOSTEGNO ECONOMICO A FAMIGLIE E PERSONE IN SITUAZIONE DI DISAGIO
IPOTESI RIPARTIZIONE DELLE RISORSE ANNO 2017</t>
  </si>
  <si>
    <t>totale</t>
  </si>
  <si>
    <t>Ente gestore</t>
  </si>
  <si>
    <t>Tempio Pausania</t>
  </si>
  <si>
    <t>Ales Terralba</t>
  </si>
  <si>
    <t>Sarrabus Gerrei</t>
  </si>
  <si>
    <t>Ogliastra</t>
  </si>
  <si>
    <t>Area ovest</t>
  </si>
  <si>
    <t>Trexenda</t>
  </si>
  <si>
    <t>Anglona Coros Figurinas</t>
  </si>
  <si>
    <t>Quartu Parteolla</t>
  </si>
  <si>
    <t>Sarcidano Barbagia</t>
  </si>
  <si>
    <t>Cagliari 21</t>
  </si>
  <si>
    <r>
      <t xml:space="preserve">2015
</t>
    </r>
    <r>
      <rPr>
        <sz val="9"/>
        <color indexed="8"/>
        <rFont val="Arial"/>
        <family val="2"/>
      </rPr>
      <t>Importo impegno Det. N.  641 del 06/11/2015</t>
    </r>
  </si>
  <si>
    <t>2014
Importo impegno Det. N. 457 del 28/08/2014</t>
  </si>
  <si>
    <r>
      <t xml:space="preserve">2016
</t>
    </r>
    <r>
      <rPr>
        <sz val="9"/>
        <color indexed="8"/>
        <rFont val="Arial"/>
        <family val="2"/>
      </rPr>
      <t>Importo impegno Det. N.  612 del 23/12/2016</t>
    </r>
  </si>
  <si>
    <t>IPOTESI DI RIPARTIZIONE 23.640.000 pari all'80% - 1,5</t>
  </si>
  <si>
    <t>Importo 2016 + 2017  (ipotesi 80%)</t>
  </si>
  <si>
    <t xml:space="preserve">Ipotesi ripartizione per PLUS REIS 1,5 di 30.000.0000,00 </t>
  </si>
  <si>
    <t xml:space="preserve">Il criterio di ripartizione è quello contenuto nelle linee guida PLUS: 60% in parti uguali e 40% in relazione alla popolazione del Plus </t>
  </si>
  <si>
    <t>codice SAP</t>
  </si>
  <si>
    <t>Ambito Plus</t>
  </si>
  <si>
    <t>Somma di Popolazione residente 1° gennaio 2016</t>
  </si>
  <si>
    <t>%</t>
  </si>
  <si>
    <t>base arrotondata 40%</t>
  </si>
  <si>
    <t xml:space="preserve">base arrotondata 60% </t>
  </si>
  <si>
    <t>Ripartizione 2017</t>
  </si>
  <si>
    <t>Villa S. Pietro</t>
  </si>
  <si>
    <t>Settimo S. Pietro</t>
  </si>
  <si>
    <t>Unione comuni del Marghine</t>
  </si>
  <si>
    <t xml:space="preserve">Tortolì </t>
  </si>
  <si>
    <t xml:space="preserve">Oristano </t>
  </si>
  <si>
    <t xml:space="preserve">Quartu S. Elena </t>
  </si>
  <si>
    <t>Unione comuni del Sarrabus</t>
  </si>
  <si>
    <t>Comunità montana Gennargentu Mandrolisai</t>
  </si>
  <si>
    <t>Unione comuni della Trexenta</t>
  </si>
  <si>
    <t>Totale complessivo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</si>
</sst>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#,##0.0"/>
  </numFmts>
  <fonts count="18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4" fillId="0" borderId="0"/>
    <xf numFmtId="43" fontId="8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 applyBorder="1" applyAlignment="1">
      <alignment vertical="center"/>
    </xf>
    <xf numFmtId="0" fontId="6" fillId="0" borderId="0" xfId="0" applyFont="1" applyBorder="1"/>
    <xf numFmtId="0" fontId="7" fillId="0" borderId="0" xfId="0" applyFont="1" applyBorder="1"/>
    <xf numFmtId="0" fontId="3" fillId="0" borderId="0" xfId="0" applyFont="1" applyFill="1" applyBorder="1"/>
    <xf numFmtId="0" fontId="3" fillId="0" borderId="1" xfId="0" applyFont="1" applyFill="1" applyBorder="1"/>
    <xf numFmtId="0" fontId="3" fillId="0" borderId="1" xfId="0" applyNumberFormat="1" applyFont="1" applyFill="1" applyBorder="1" applyAlignment="1">
      <alignment horizontal="right"/>
    </xf>
    <xf numFmtId="164" fontId="9" fillId="0" borderId="1" xfId="2" applyNumberFormat="1" applyFont="1" applyBorder="1"/>
    <xf numFmtId="164" fontId="3" fillId="0" borderId="0" xfId="0" applyNumberFormat="1" applyFont="1" applyFill="1" applyBorder="1"/>
    <xf numFmtId="0" fontId="12" fillId="0" borderId="1" xfId="0" applyFont="1" applyFill="1" applyBorder="1"/>
    <xf numFmtId="164" fontId="12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3" fillId="0" borderId="0" xfId="0" applyFont="1" applyBorder="1"/>
    <xf numFmtId="0" fontId="6" fillId="0" borderId="0" xfId="0" applyFont="1" applyBorder="1" applyAlignment="1">
      <alignment horizontal="center"/>
    </xf>
    <xf numFmtId="43" fontId="9" fillId="0" borderId="1" xfId="2" applyFont="1" applyFill="1" applyBorder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3" fontId="7" fillId="3" borderId="1" xfId="0" applyNumberFormat="1" applyFont="1" applyFill="1" applyBorder="1"/>
    <xf numFmtId="0" fontId="2" fillId="0" borderId="5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43" fontId="9" fillId="3" borderId="1" xfId="2" applyFont="1" applyFill="1" applyBorder="1" applyAlignment="1">
      <alignment horizontal="center"/>
    </xf>
    <xf numFmtId="43" fontId="7" fillId="3" borderId="1" xfId="0" applyNumberFormat="1" applyFont="1" applyFill="1" applyBorder="1" applyAlignment="1">
      <alignment horizontal="center"/>
    </xf>
    <xf numFmtId="43" fontId="3" fillId="0" borderId="1" xfId="2" applyFont="1" applyFill="1" applyBorder="1"/>
    <xf numFmtId="43" fontId="9" fillId="0" borderId="1" xfId="2" applyNumberFormat="1" applyFont="1" applyFill="1" applyBorder="1"/>
    <xf numFmtId="43" fontId="13" fillId="0" borderId="1" xfId="0" applyNumberFormat="1" applyFont="1" applyFill="1" applyBorder="1"/>
    <xf numFmtId="0" fontId="6" fillId="0" borderId="0" xfId="0" applyFont="1" applyFill="1" applyBorder="1"/>
    <xf numFmtId="43" fontId="9" fillId="2" borderId="1" xfId="0" applyNumberFormat="1" applyFont="1" applyFill="1" applyBorder="1" applyAlignment="1">
      <alignment horizontal="center" vertical="center" wrapText="1"/>
    </xf>
    <xf numFmtId="43" fontId="10" fillId="2" borderId="1" xfId="0" applyNumberFormat="1" applyFont="1" applyFill="1" applyBorder="1"/>
    <xf numFmtId="0" fontId="3" fillId="0" borderId="8" xfId="0" applyFont="1" applyFill="1" applyBorder="1" applyAlignment="1">
      <alignment vertical="center"/>
    </xf>
    <xf numFmtId="0" fontId="16" fillId="0" borderId="0" xfId="0" applyFont="1"/>
    <xf numFmtId="0" fontId="1" fillId="0" borderId="1" xfId="0" applyFont="1" applyBorder="1"/>
    <xf numFmtId="0" fontId="16" fillId="0" borderId="1" xfId="0" applyFont="1" applyBorder="1"/>
    <xf numFmtId="0" fontId="15" fillId="0" borderId="1" xfId="0" applyFont="1" applyBorder="1"/>
    <xf numFmtId="0" fontId="16" fillId="0" borderId="0" xfId="0" applyFont="1" applyBorder="1"/>
    <xf numFmtId="0" fontId="17" fillId="0" borderId="1" xfId="0" applyFont="1" applyBorder="1"/>
    <xf numFmtId="0" fontId="16" fillId="0" borderId="1" xfId="0" applyFont="1" applyBorder="1" applyAlignment="1">
      <alignment wrapText="1"/>
    </xf>
    <xf numFmtId="0" fontId="17" fillId="4" borderId="1" xfId="0" applyFont="1" applyFill="1" applyBorder="1" applyAlignment="1">
      <alignment horizontal="center"/>
    </xf>
    <xf numFmtId="9" fontId="17" fillId="4" borderId="1" xfId="5" applyFont="1" applyFill="1" applyBorder="1"/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3" fontId="16" fillId="0" borderId="1" xfId="0" applyNumberFormat="1" applyFont="1" applyFill="1" applyBorder="1"/>
    <xf numFmtId="165" fontId="16" fillId="0" borderId="1" xfId="5" applyNumberFormat="1" applyFont="1" applyBorder="1"/>
    <xf numFmtId="43" fontId="16" fillId="0" borderId="1" xfId="2" applyFont="1" applyBorder="1"/>
    <xf numFmtId="0" fontId="16" fillId="0" borderId="1" xfId="0" applyFont="1" applyBorder="1" applyAlignment="1">
      <alignment horizontal="left"/>
    </xf>
    <xf numFmtId="3" fontId="17" fillId="0" borderId="1" xfId="0" applyNumberFormat="1" applyFont="1" applyBorder="1"/>
    <xf numFmtId="166" fontId="16" fillId="4" borderId="1" xfId="0" applyNumberFormat="1" applyFont="1" applyFill="1" applyBorder="1"/>
    <xf numFmtId="43" fontId="16" fillId="0" borderId="1" xfId="0" applyNumberFormat="1" applyFont="1" applyBorder="1"/>
    <xf numFmtId="43" fontId="17" fillId="0" borderId="1" xfId="2" applyFont="1" applyBorder="1"/>
    <xf numFmtId="43" fontId="16" fillId="0" borderId="0" xfId="0" applyNumberFormat="1" applyFont="1"/>
    <xf numFmtId="43" fontId="16" fillId="0" borderId="0" xfId="2" applyFont="1"/>
    <xf numFmtId="43" fontId="17" fillId="0" borderId="0" xfId="0" applyNumberFormat="1" applyFont="1"/>
    <xf numFmtId="0" fontId="16" fillId="0" borderId="1" xfId="0" pivotButton="1" applyFont="1" applyBorder="1"/>
    <xf numFmtId="0" fontId="9" fillId="2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</cellXfs>
  <cellStyles count="6">
    <cellStyle name="Migliaia" xfId="2" builtinId="3"/>
    <cellStyle name="Migliaia 2" xfId="4"/>
    <cellStyle name="Normale" xfId="0" builtinId="0"/>
    <cellStyle name="Normale 2" xfId="3"/>
    <cellStyle name="Normale_Foglio1" xfId="1"/>
    <cellStyle name="Percentuale" xfId="5" builtinId="5"/>
  </cellStyles>
  <dxfs count="8">
    <dxf>
      <font>
        <color auto="1"/>
      </font>
    </dxf>
    <dxf>
      <font>
        <b/>
      </font>
    </dxf>
    <dxf>
      <font>
        <b val="0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fill>
        <patternFill>
          <bgColor auto="1"/>
        </patternFill>
      </fill>
    </dxf>
    <dxf>
      <fill>
        <patternFill>
          <bgColor auto="1"/>
        </patternFill>
      </fill>
    </dxf>
    <dxf>
      <numFmt numFmtId="3" formatCode="#,##0"/>
    </dxf>
  </dxfs>
  <tableStyles count="0" defaultTableStyle="TableStyleMedium2" defaultPivotStyle="PivotStyleLight16"/>
  <colors>
    <mruColors>
      <color rgb="FF99FF66"/>
      <color rgb="FFECB6EC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55562</xdr:colOff>
      <xdr:row>0</xdr:row>
      <xdr:rowOff>63500</xdr:rowOff>
    </xdr:from>
    <xdr:to>
      <xdr:col>0</xdr:col>
      <xdr:colOff>1150937</xdr:colOff>
      <xdr:row>0</xdr:row>
      <xdr:rowOff>766612</xdr:rowOff>
    </xdr:to>
    <xdr:pic>
      <xdr:nvPicPr>
        <xdr:cNvPr id="3" name="Immagine 2" descr="logo_modell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5562" y="63500"/>
          <a:ext cx="1095375" cy="703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LISAB~1.PIL/AppData/Local/Temp/Rar$DI66.976/Tab.%201%20riparto%20REIS%20raff.%20UdP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na Maria Ignazia Minnei" refreshedDate="42832.532888657406" createdVersion="4" refreshedVersion="4" minRefreshableVersion="3" recordCount="377">
  <cacheSource type="worksheet">
    <worksheetSource ref="A1:M378" sheet="Ambiti_PLUS" r:id="rId2"/>
  </cacheSource>
  <cacheFields count="13">
    <cacheField name="Codice_comune_2006" numFmtId="0">
      <sharedItems/>
    </cacheField>
    <cacheField name="Codice_comune_2016" numFmtId="0">
      <sharedItems/>
    </cacheField>
    <cacheField name="Codice_province_2006" numFmtId="0">
      <sharedItems/>
    </cacheField>
    <cacheField name="Province_2006" numFmtId="0">
      <sharedItems count="8">
        <s v="Oristano"/>
        <s v="Sassari"/>
        <s v="Cagliari"/>
        <s v="Carbonia Iglesias"/>
        <s v="Medio Campidano"/>
        <s v="Ogliastra"/>
        <s v="Nuoro"/>
        <s v="Olbia Tempio"/>
      </sharedItems>
    </cacheField>
    <cacheField name="Cod_province_2016" numFmtId="0">
      <sharedItems/>
    </cacheField>
    <cacheField name="Province_2016" numFmtId="0">
      <sharedItems/>
    </cacheField>
    <cacheField name="Aziende Usl" numFmtId="0">
      <sharedItems/>
    </cacheField>
    <cacheField name="DISTRETTO ambiti PLUS" numFmtId="0">
      <sharedItems count="25">
        <s v="Ales Terralba"/>
        <s v="Alghero"/>
        <s v="Anglona Coros Figurinas"/>
        <s v="Area ovest"/>
        <s v="Cagliari"/>
        <s v="Cagliari 21"/>
        <s v="Carbonia"/>
        <s v="Ghilarza"/>
        <s v="Guspini"/>
        <s v="Iglesias"/>
        <s v="Ogliastra"/>
        <s v="Macomer"/>
        <s v="Nuoro"/>
        <s v="Olbia"/>
        <s v="Oristano"/>
        <s v="Ozieri"/>
        <s v="Quartu Parteolla"/>
        <s v="Sanluri"/>
        <s v="Sarcidano Barbagia"/>
        <s v="Sarrabus Gerrei"/>
        <s v="Sassari"/>
        <s v="Siniscola"/>
        <s v="Sorgono"/>
        <s v="Tempio Pausania"/>
        <s v="Trexenda"/>
      </sharedItems>
    </cacheField>
    <cacheField name="DISTRETTO SANITARIO" numFmtId="0">
      <sharedItems/>
    </cacheField>
    <cacheField name="Comune" numFmtId="0">
      <sharedItems/>
    </cacheField>
    <cacheField name="Pop1GEN2015" numFmtId="0">
      <sharedItems containsSemiMixedTypes="0" containsString="0" containsNumber="1" containsInteger="1" minValue="87" maxValue="154478"/>
    </cacheField>
    <cacheField name="Pop1GEN2016" numFmtId="0">
      <sharedItems containsSemiMixedTypes="0" containsString="0" containsNumber="1" containsInteger="1" minValue="84" maxValue="154460"/>
    </cacheField>
    <cacheField name="Ente gestore" numFmtId="0">
      <sharedItems count="25">
        <s v="comune di Mogoro"/>
        <s v="comune di Bonorva"/>
        <s v="comune di Osilo"/>
        <s v="comune di Villa San Pietro"/>
        <s v="comune di Cagliari"/>
        <s v="comune di Settimo San Pietro"/>
        <s v="comune di Carbonia"/>
        <s v="comune di Ghilarza"/>
        <s v="comune di Guspini"/>
        <s v="comune di Iglesias"/>
        <s v="comune di Tortolì"/>
        <s v="Unione dei Comuni del Marghine"/>
        <s v="comune di Nuoro"/>
        <s v="comune di Olbia"/>
        <s v="comune di Oristano"/>
        <s v="comune di Ozieri"/>
        <s v="comune di Quartu S.Elena"/>
        <s v="comune di Sanluri"/>
        <s v="comune di Isili"/>
        <s v="Unione dei Comuni del Sarrabus"/>
        <s v="comune di Sassari"/>
        <s v="comune di Siniscola"/>
        <s v="comunità Montana Gennargentu Mandrolisai"/>
        <s v="comune di Tempio P."/>
        <s v="Unione dei comuni Trexent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7">
  <r>
    <s v="095028"/>
    <s v="095028"/>
    <s v="095"/>
    <x v="0"/>
    <s v="095"/>
    <s v="Provincia di Oristano"/>
    <s v="5"/>
    <x v="0"/>
    <s v="Distretto di Ales - Terralba"/>
    <s v="Mogorella"/>
    <n v="455"/>
    <n v="447"/>
    <x v="0"/>
  </r>
  <r>
    <s v="095029"/>
    <s v="095029"/>
    <s v="095"/>
    <x v="0"/>
    <s v="095"/>
    <s v="Provincia di Oristano"/>
    <s v="5"/>
    <x v="0"/>
    <s v="Distretto di Ales - Terralba"/>
    <s v="Mogoro"/>
    <n v="4264"/>
    <n v="4190"/>
    <x v="0"/>
  </r>
  <r>
    <s v="095030"/>
    <s v="095030"/>
    <s v="095"/>
    <x v="0"/>
    <s v="095"/>
    <s v="Provincia di Oristano"/>
    <s v="5"/>
    <x v="0"/>
    <s v="Distretto di Ales - Terralba"/>
    <s v="Morgongiori"/>
    <n v="745"/>
    <n v="730"/>
    <x v="0"/>
  </r>
  <r>
    <s v="095036"/>
    <s v="095036"/>
    <s v="095"/>
    <x v="0"/>
    <s v="095"/>
    <s v="Provincia di Oristano"/>
    <s v="5"/>
    <x v="0"/>
    <s v="Distretto di Ales - Terralba"/>
    <s v="Nureci"/>
    <n v="355"/>
    <n v="360"/>
    <x v="0"/>
  </r>
  <r>
    <s v="095040"/>
    <s v="095040"/>
    <s v="095"/>
    <x v="0"/>
    <s v="095"/>
    <s v="Provincia di Oristano"/>
    <s v="5"/>
    <x v="0"/>
    <s v="Distretto di Ales - Terralba"/>
    <s v="Pau"/>
    <n v="314"/>
    <n v="308"/>
    <x v="0"/>
  </r>
  <r>
    <s v="095042"/>
    <s v="095042"/>
    <s v="095"/>
    <x v="0"/>
    <s v="095"/>
    <s v="Provincia di Oristano"/>
    <s v="5"/>
    <x v="0"/>
    <s v="Distretto di Ales - Terralba"/>
    <s v="Pompu"/>
    <n v="262"/>
    <n v="256"/>
    <x v="0"/>
  </r>
  <r>
    <s v="095044"/>
    <s v="095044"/>
    <s v="095"/>
    <x v="0"/>
    <s v="095"/>
    <s v="Provincia di Oristano"/>
    <s v="5"/>
    <x v="0"/>
    <s v="Distretto di Ales - Terralba"/>
    <s v="Ruinas"/>
    <n v="680"/>
    <n v="668"/>
    <x v="0"/>
  </r>
  <r>
    <s v="095046"/>
    <s v="095046"/>
    <s v="095"/>
    <x v="0"/>
    <s v="095"/>
    <s v="Provincia di Oristano"/>
    <s v="5"/>
    <x v="0"/>
    <s v="Distretto di Ales - Terralba"/>
    <s v="San nicolo' d'arcidano"/>
    <n v="2741"/>
    <n v="2683"/>
    <x v="0"/>
  </r>
  <r>
    <s v="095054"/>
    <s v="095054"/>
    <s v="095"/>
    <x v="0"/>
    <s v="095"/>
    <s v="Provincia di Oristano"/>
    <s v="5"/>
    <x v="0"/>
    <s v="Distretto di Ales - Terralba"/>
    <s v="Senis"/>
    <n v="452"/>
    <n v="450"/>
    <x v="0"/>
  </r>
  <r>
    <s v="095058"/>
    <s v="095058"/>
    <s v="095"/>
    <x v="0"/>
    <s v="095"/>
    <s v="Provincia di Oristano"/>
    <s v="5"/>
    <x v="0"/>
    <s v="Distretto di Ales - Terralba"/>
    <s v="Simala"/>
    <n v="334"/>
    <n v="330"/>
    <x v="0"/>
  </r>
  <r>
    <s v="095060"/>
    <s v="095060"/>
    <s v="095"/>
    <x v="0"/>
    <s v="095"/>
    <s v="Provincia di Oristano"/>
    <s v="5"/>
    <x v="0"/>
    <s v="Distretto di Ales - Terralba"/>
    <s v="Sini"/>
    <n v="496"/>
    <n v="506"/>
    <x v="0"/>
  </r>
  <r>
    <s v="095061"/>
    <s v="095061"/>
    <s v="095"/>
    <x v="0"/>
    <s v="095"/>
    <s v="Provincia di Oristano"/>
    <s v="5"/>
    <x v="0"/>
    <s v="Distretto di Ales - Terralba"/>
    <s v="Siris"/>
    <n v="222"/>
    <n v="222"/>
    <x v="0"/>
  </r>
  <r>
    <s v="095065"/>
    <s v="095065"/>
    <s v="095"/>
    <x v="0"/>
    <s v="095"/>
    <s v="Provincia di Oristano"/>
    <s v="5"/>
    <x v="0"/>
    <s v="Distretto di Ales - Terralba"/>
    <s v="Terralba"/>
    <n v="10295"/>
    <n v="10265"/>
    <x v="0"/>
  </r>
  <r>
    <s v="095069"/>
    <s v="095069"/>
    <s v="095"/>
    <x v="0"/>
    <s v="095"/>
    <s v="Provincia di Oristano"/>
    <s v="5"/>
    <x v="0"/>
    <s v="Distretto di Ales - Terralba"/>
    <s v="Uras"/>
    <n v="2902"/>
    <n v="2881"/>
    <x v="0"/>
  </r>
  <r>
    <s v="095070"/>
    <s v="095070"/>
    <s v="095"/>
    <x v="0"/>
    <s v="095"/>
    <s v="Provincia di Oristano"/>
    <s v="5"/>
    <x v="0"/>
    <s v="Distretto di Ales - Terralba"/>
    <s v="Usellus"/>
    <n v="805"/>
    <n v="787"/>
    <x v="0"/>
  </r>
  <r>
    <s v="095003"/>
    <s v="095003"/>
    <s v="095"/>
    <x v="0"/>
    <s v="095"/>
    <s v="Provincia di Oristano"/>
    <s v="5"/>
    <x v="0"/>
    <s v="Distretto di Ales - Terralba"/>
    <s v="Albagiara"/>
    <n v="270"/>
    <n v="263"/>
    <x v="0"/>
  </r>
  <r>
    <s v="095004"/>
    <s v="095004"/>
    <s v="095"/>
    <x v="0"/>
    <s v="095"/>
    <s v="Provincia di Oristano"/>
    <s v="5"/>
    <x v="0"/>
    <s v="Distretto di Ales - Terralba"/>
    <s v="Ales"/>
    <n v="1471"/>
    <n v="1459"/>
    <x v="0"/>
  </r>
  <r>
    <s v="095006"/>
    <s v="095006"/>
    <s v="095"/>
    <x v="0"/>
    <s v="095"/>
    <s v="Provincia di Oristano"/>
    <s v="5"/>
    <x v="0"/>
    <s v="Distretto di Ales - Terralba"/>
    <s v="Arborea"/>
    <n v="4008"/>
    <n v="3965"/>
    <x v="0"/>
  </r>
  <r>
    <s v="095008"/>
    <s v="095008"/>
    <s v="095"/>
    <x v="0"/>
    <s v="095"/>
    <s v="Provincia di Oristano"/>
    <s v="5"/>
    <x v="0"/>
    <s v="Distretto di Ales - Terralba"/>
    <s v="Assolo"/>
    <n v="403"/>
    <n v="392"/>
    <x v="0"/>
  </r>
  <r>
    <s v="095009"/>
    <s v="095009"/>
    <s v="095"/>
    <x v="0"/>
    <s v="095"/>
    <s v="Provincia di Oristano"/>
    <s v="5"/>
    <x v="0"/>
    <s v="Distretto di Ales - Terralba"/>
    <s v="Asuni"/>
    <n v="341"/>
    <n v="349"/>
    <x v="0"/>
  </r>
  <r>
    <s v="095010"/>
    <s v="095010"/>
    <s v="095"/>
    <x v="0"/>
    <s v="095"/>
    <s v="Provincia di Oristano"/>
    <s v="5"/>
    <x v="0"/>
    <s v="Distretto di Ales - Terralba"/>
    <s v="Baradili"/>
    <n v="87"/>
    <n v="84"/>
    <x v="0"/>
  </r>
  <r>
    <s v="095012"/>
    <s v="095012"/>
    <s v="095"/>
    <x v="0"/>
    <s v="095"/>
    <s v="Provincia di Oristano"/>
    <s v="5"/>
    <x v="0"/>
    <s v="Distretto di Ales - Terralba"/>
    <s v="Baressa"/>
    <n v="679"/>
    <n v="678"/>
    <x v="0"/>
  </r>
  <r>
    <s v="095077"/>
    <s v="095077"/>
    <s v="095"/>
    <x v="0"/>
    <s v="095"/>
    <s v="Provincia di Oristano"/>
    <s v="5"/>
    <x v="0"/>
    <s v="Distretto di Ales - Terralba"/>
    <s v="Curcuris"/>
    <n v="307"/>
    <n v="312"/>
    <x v="0"/>
  </r>
  <r>
    <s v="095081"/>
    <s v="111023"/>
    <s v="095"/>
    <x v="0"/>
    <s v="111"/>
    <s v="Provincia del Sud Sardegna"/>
    <s v="5"/>
    <x v="0"/>
    <s v="Distretto di Ales - Terralba"/>
    <s v="Genoni"/>
    <n v="845"/>
    <n v="834"/>
    <x v="0"/>
  </r>
  <r>
    <s v="095022"/>
    <s v="095022"/>
    <s v="095"/>
    <x v="0"/>
    <s v="095"/>
    <s v="Provincia di Oristano"/>
    <s v="5"/>
    <x v="0"/>
    <s v="Distretto di Ales - Terralba"/>
    <s v="Gonnoscodina"/>
    <n v="493"/>
    <n v="488"/>
    <x v="0"/>
  </r>
  <r>
    <s v="095023"/>
    <s v="095023"/>
    <s v="095"/>
    <x v="0"/>
    <s v="095"/>
    <s v="Provincia di Oristano"/>
    <s v="5"/>
    <x v="0"/>
    <s v="Distretto di Ales - Terralba"/>
    <s v="Gonnosno'"/>
    <n v="776"/>
    <n v="765"/>
    <x v="0"/>
  </r>
  <r>
    <s v="095024"/>
    <s v="095024"/>
    <s v="095"/>
    <x v="0"/>
    <s v="095"/>
    <s v="Provincia di Oristano"/>
    <s v="5"/>
    <x v="0"/>
    <s v="Distretto di Ales - Terralba"/>
    <s v="Gonnostramatza"/>
    <n v="938"/>
    <n v="918"/>
    <x v="0"/>
  </r>
  <r>
    <s v="095082"/>
    <s v="095082"/>
    <s v="095"/>
    <x v="0"/>
    <s v="095"/>
    <s v="Provincia di Oristano"/>
    <s v="5"/>
    <x v="0"/>
    <s v="Distretto di Ales - Terralba"/>
    <s v="Laconi"/>
    <n v="1933"/>
    <n v="1915"/>
    <x v="0"/>
  </r>
  <r>
    <s v="095025"/>
    <s v="095025"/>
    <s v="095"/>
    <x v="0"/>
    <s v="095"/>
    <s v="Provincia di Oristano"/>
    <s v="5"/>
    <x v="0"/>
    <s v="Distretto di Ales - Terralba"/>
    <s v="Marrubiu"/>
    <n v="4880"/>
    <n v="4882"/>
    <x v="0"/>
  </r>
  <r>
    <s v="095026"/>
    <s v="095026"/>
    <s v="095"/>
    <x v="0"/>
    <s v="095"/>
    <s v="Provincia di Oristano"/>
    <s v="5"/>
    <x v="0"/>
    <s v="Distretto di Ales - Terralba"/>
    <s v="Masullas"/>
    <n v="1108"/>
    <n v="1082"/>
    <x v="0"/>
  </r>
  <r>
    <s v="095048"/>
    <s v="095048"/>
    <s v="095"/>
    <x v="0"/>
    <s v="095"/>
    <s v="Provincia di Oristano"/>
    <s v="5"/>
    <x v="0"/>
    <s v="Distretto di Ales - Terralba"/>
    <s v="Villa sant'antonio"/>
    <n v="356"/>
    <n v="357"/>
    <x v="0"/>
  </r>
  <r>
    <s v="095073"/>
    <s v="095073"/>
    <s v="095"/>
    <x v="0"/>
    <s v="095"/>
    <s v="Provincia di Oristano"/>
    <s v="5"/>
    <x v="0"/>
    <s v="Distretto di Ales - Terralba"/>
    <s v="Villa verde"/>
    <n v="328"/>
    <n v="325"/>
    <x v="0"/>
  </r>
  <r>
    <s v="090003"/>
    <s v="090003"/>
    <s v="090"/>
    <x v="1"/>
    <s v="090"/>
    <s v="Provincia di Sassari"/>
    <s v="1"/>
    <x v="1"/>
    <s v="Distretto di Alghero"/>
    <s v="Alghero"/>
    <n v="44082"/>
    <n v="44019"/>
    <x v="1"/>
  </r>
  <r>
    <s v="090007"/>
    <s v="090007"/>
    <s v="090"/>
    <x v="1"/>
    <s v="090"/>
    <s v="Provincia di Sassari"/>
    <s v="1"/>
    <x v="1"/>
    <s v="Distretto di Alghero"/>
    <s v="Banari"/>
    <n v="596"/>
    <n v="592"/>
    <x v="1"/>
  </r>
  <r>
    <s v="090010"/>
    <s v="090010"/>
    <s v="090"/>
    <x v="1"/>
    <s v="090"/>
    <s v="Provincia di Sassari"/>
    <s v="1"/>
    <x v="1"/>
    <s v="Distretto di Alghero"/>
    <s v="Bessude"/>
    <n v="418"/>
    <n v="410"/>
    <x v="1"/>
  </r>
  <r>
    <s v="090011"/>
    <s v="090011"/>
    <s v="090"/>
    <x v="1"/>
    <s v="090"/>
    <s v="Provincia di Sassari"/>
    <s v="1"/>
    <x v="1"/>
    <s v="Distretto di Alghero"/>
    <s v="Bonnanaro"/>
    <n v="992"/>
    <n v="987"/>
    <x v="1"/>
  </r>
  <r>
    <s v="090013"/>
    <s v="090013"/>
    <s v="090"/>
    <x v="1"/>
    <s v="090"/>
    <s v="Provincia di Sassari"/>
    <s v="1"/>
    <x v="1"/>
    <s v="Distretto di Alghero"/>
    <s v="Bonorva"/>
    <n v="3530"/>
    <n v="3470"/>
    <x v="1"/>
  </r>
  <r>
    <s v="090015"/>
    <s v="090015"/>
    <s v="090"/>
    <x v="1"/>
    <s v="090"/>
    <s v="Provincia di Sassari"/>
    <s v="1"/>
    <x v="1"/>
    <s v="Distretto di Alghero"/>
    <s v="Borutta"/>
    <n v="285"/>
    <n v="287"/>
    <x v="1"/>
  </r>
  <r>
    <s v="090024"/>
    <s v="090024"/>
    <s v="090"/>
    <x v="1"/>
    <s v="090"/>
    <s v="Provincia di Sassari"/>
    <s v="1"/>
    <x v="1"/>
    <s v="Distretto di Alghero"/>
    <s v="Cheremule"/>
    <n v="443"/>
    <n v="437"/>
    <x v="1"/>
  </r>
  <r>
    <s v="090027"/>
    <s v="090027"/>
    <s v="090"/>
    <x v="1"/>
    <s v="090"/>
    <s v="Provincia di Sassari"/>
    <s v="1"/>
    <x v="1"/>
    <s v="Distretto di Alghero"/>
    <s v="Cossoine"/>
    <n v="868"/>
    <n v="860"/>
    <x v="1"/>
  </r>
  <r>
    <s v="090030"/>
    <s v="090030"/>
    <s v="090"/>
    <x v="1"/>
    <s v="090"/>
    <s v="Provincia di Sassari"/>
    <s v="1"/>
    <x v="1"/>
    <s v="Distretto di Alghero"/>
    <s v="Giave"/>
    <n v="569"/>
    <n v="551"/>
    <x v="1"/>
  </r>
  <r>
    <s v="090033"/>
    <s v="090033"/>
    <s v="090"/>
    <x v="1"/>
    <s v="090"/>
    <s v="Provincia di Sassari"/>
    <s v="1"/>
    <x v="1"/>
    <s v="Distretto di Alghero"/>
    <s v="Ittiri"/>
    <n v="8736"/>
    <n v="8695"/>
    <x v="1"/>
  </r>
  <r>
    <s v="090038"/>
    <s v="090038"/>
    <s v="090"/>
    <x v="1"/>
    <s v="090"/>
    <s v="Provincia di Sassari"/>
    <s v="1"/>
    <x v="1"/>
    <s v="Distretto di Alghero"/>
    <s v="Mara"/>
    <n v="631"/>
    <n v="622"/>
    <x v="1"/>
  </r>
  <r>
    <s v="090040"/>
    <s v="090040"/>
    <s v="090"/>
    <x v="1"/>
    <s v="090"/>
    <s v="Provincia di Sassari"/>
    <s v="1"/>
    <x v="1"/>
    <s v="Distretto di Alghero"/>
    <s v="Monteleone rocca doria"/>
    <n v="105"/>
    <n v="106"/>
    <x v="1"/>
  </r>
  <r>
    <s v="090048"/>
    <s v="090048"/>
    <s v="090"/>
    <x v="1"/>
    <s v="090"/>
    <s v="Provincia di Sassari"/>
    <s v="1"/>
    <x v="1"/>
    <s v="Distretto di Alghero"/>
    <s v="Olmedo"/>
    <n v="4177"/>
    <n v="4173"/>
    <x v="1"/>
  </r>
  <r>
    <s v="090053"/>
    <s v="090053"/>
    <s v="090"/>
    <x v="1"/>
    <s v="090"/>
    <s v="Provincia di Sassari"/>
    <s v="1"/>
    <x v="1"/>
    <s v="Distretto di Alghero"/>
    <s v="Padria"/>
    <n v="642"/>
    <n v="635"/>
    <x v="1"/>
  </r>
  <r>
    <s v="090059"/>
    <s v="090059"/>
    <s v="090"/>
    <x v="1"/>
    <s v="090"/>
    <s v="Provincia di Sassari"/>
    <s v="1"/>
    <x v="1"/>
    <s v="Distretto di Alghero"/>
    <s v="Pozzomaggiore"/>
    <n v="2678"/>
    <n v="2646"/>
    <x v="1"/>
  </r>
  <r>
    <s v="090060"/>
    <s v="090060"/>
    <s v="090"/>
    <x v="1"/>
    <s v="090"/>
    <s v="Provincia di Sassari"/>
    <s v="1"/>
    <x v="1"/>
    <s v="Distretto di Alghero"/>
    <s v="Putifigari"/>
    <n v="738"/>
    <n v="728"/>
    <x v="1"/>
  </r>
  <r>
    <s v="090061"/>
    <s v="090061"/>
    <s v="090"/>
    <x v="1"/>
    <s v="090"/>
    <s v="Provincia di Sassari"/>
    <s v="1"/>
    <x v="1"/>
    <s v="Distretto di Alghero"/>
    <s v="Romana"/>
    <n v="559"/>
    <n v="550"/>
    <x v="1"/>
  </r>
  <r>
    <s v="090066"/>
    <s v="090066"/>
    <s v="090"/>
    <x v="1"/>
    <s v="090"/>
    <s v="Provincia di Sassari"/>
    <s v="1"/>
    <x v="1"/>
    <s v="Distretto di Alghero"/>
    <s v="Semestene"/>
    <n v="163"/>
    <n v="163"/>
    <x v="1"/>
  </r>
  <r>
    <s v="090068"/>
    <s v="090068"/>
    <s v="090"/>
    <x v="1"/>
    <s v="090"/>
    <s v="Provincia di Sassari"/>
    <s v="1"/>
    <x v="1"/>
    <s v="Distretto di Alghero"/>
    <s v="Siligo"/>
    <n v="892"/>
    <n v="880"/>
    <x v="1"/>
  </r>
  <r>
    <s v="090071"/>
    <s v="090071"/>
    <s v="090"/>
    <x v="1"/>
    <s v="090"/>
    <s v="Provincia di Sassari"/>
    <s v="1"/>
    <x v="1"/>
    <s v="Distretto di Alghero"/>
    <s v="Thiesi"/>
    <n v="3027"/>
    <n v="3021"/>
    <x v="1"/>
  </r>
  <r>
    <s v="090073"/>
    <s v="090073"/>
    <s v="090"/>
    <x v="1"/>
    <s v="090"/>
    <s v="Provincia di Sassari"/>
    <s v="1"/>
    <x v="1"/>
    <s v="Distretto di Alghero"/>
    <s v="Torralba"/>
    <n v="982"/>
    <n v="976"/>
    <x v="1"/>
  </r>
  <r>
    <s v="090076"/>
    <s v="090076"/>
    <s v="090"/>
    <x v="1"/>
    <s v="090"/>
    <s v="Provincia di Sassari"/>
    <s v="1"/>
    <x v="1"/>
    <s v="Distretto di Alghero"/>
    <s v="Uri"/>
    <n v="3017"/>
    <n v="2999"/>
    <x v="1"/>
  </r>
  <r>
    <s v="090078"/>
    <s v="090078"/>
    <s v="090"/>
    <x v="1"/>
    <s v="090"/>
    <s v="Provincia di Sassari"/>
    <s v="1"/>
    <x v="1"/>
    <s v="Distretto di Alghero"/>
    <s v="Villanova monteleone"/>
    <n v="2308"/>
    <n v="2313"/>
    <x v="1"/>
  </r>
  <r>
    <s v="090019"/>
    <s v="090019"/>
    <s v="090"/>
    <x v="1"/>
    <s v="090"/>
    <s v="Provincia di Sassari"/>
    <s v="1"/>
    <x v="2"/>
    <s v="Distretto di Sassari"/>
    <s v="Bulzi"/>
    <n v="533"/>
    <n v="524"/>
    <x v="2"/>
  </r>
  <r>
    <s v="090022"/>
    <s v="090022"/>
    <s v="090"/>
    <x v="1"/>
    <s v="090"/>
    <s v="Provincia di Sassari"/>
    <s v="1"/>
    <x v="2"/>
    <s v="Distretto di Sassari"/>
    <s v="Cargeghe"/>
    <n v="650"/>
    <n v="758"/>
    <x v="2"/>
  </r>
  <r>
    <s v="090023"/>
    <s v="090023"/>
    <s v="090"/>
    <x v="1"/>
    <s v="090"/>
    <s v="Provincia di Sassari"/>
    <s v="1"/>
    <x v="2"/>
    <s v="Distretto di Sassari"/>
    <s v="Castelsardo"/>
    <n v="5814"/>
    <n v="6006"/>
    <x v="2"/>
  </r>
  <r>
    <s v="090025"/>
    <s v="090025"/>
    <s v="090"/>
    <x v="1"/>
    <s v="090"/>
    <s v="Provincia di Sassari"/>
    <s v="1"/>
    <x v="2"/>
    <s v="Distretto di Sassari"/>
    <s v="Chiaramonti"/>
    <n v="1672"/>
    <n v="1664"/>
    <x v="2"/>
  </r>
  <r>
    <s v="090026"/>
    <s v="090026"/>
    <s v="090"/>
    <x v="1"/>
    <s v="090"/>
    <s v="Provincia di Sassari"/>
    <s v="1"/>
    <x v="2"/>
    <s v="Distretto di Sassari"/>
    <s v="Codrongianos"/>
    <n v="1330"/>
    <n v="1325"/>
    <x v="2"/>
  </r>
  <r>
    <s v="090088"/>
    <s v="090088"/>
    <s v="090"/>
    <x v="1"/>
    <s v="090"/>
    <s v="Provincia di Sassari"/>
    <s v="1"/>
    <x v="2"/>
    <s v="Distretto di Sassari"/>
    <s v="Erula"/>
    <n v="763"/>
    <n v="759"/>
    <x v="2"/>
  </r>
  <r>
    <s v="090029"/>
    <s v="090029"/>
    <s v="090"/>
    <x v="1"/>
    <s v="090"/>
    <s v="Provincia di Sassari"/>
    <s v="1"/>
    <x v="2"/>
    <s v="Distretto di Sassari"/>
    <s v="Florinas"/>
    <n v="1540"/>
    <n v="1533"/>
    <x v="2"/>
  </r>
  <r>
    <s v="090034"/>
    <s v="090034"/>
    <s v="090"/>
    <x v="1"/>
    <s v="090"/>
    <s v="Provincia di Sassari"/>
    <s v="1"/>
    <x v="2"/>
    <s v="Distretto di Sassari"/>
    <s v="Laerru"/>
    <n v="932"/>
    <n v="924"/>
    <x v="2"/>
  </r>
  <r>
    <s v="090039"/>
    <s v="090039"/>
    <s v="090"/>
    <x v="1"/>
    <s v="090"/>
    <s v="Provincia di Sassari"/>
    <s v="1"/>
    <x v="2"/>
    <s v="Distretto di Sassari"/>
    <s v="Martis"/>
    <n v="537"/>
    <n v="530"/>
    <x v="2"/>
  </r>
  <r>
    <s v="090043"/>
    <s v="090043"/>
    <s v="090"/>
    <x v="1"/>
    <s v="090"/>
    <s v="Provincia di Sassari"/>
    <s v="1"/>
    <x v="2"/>
    <s v="Distretto di Sassari"/>
    <s v="Muros"/>
    <n v="842"/>
    <n v="841"/>
    <x v="2"/>
  </r>
  <r>
    <s v="090046"/>
    <s v="090046"/>
    <s v="090"/>
    <x v="1"/>
    <s v="090"/>
    <s v="Provincia di Sassari"/>
    <s v="1"/>
    <x v="2"/>
    <s v="Distretto di Sassari"/>
    <s v="Nulvi"/>
    <n v="2789"/>
    <n v="2771"/>
    <x v="2"/>
  </r>
  <r>
    <s v="090050"/>
    <s v="090050"/>
    <s v="090"/>
    <x v="1"/>
    <s v="090"/>
    <s v="Provincia di Sassari"/>
    <s v="1"/>
    <x v="2"/>
    <s v="Distretto di Sassari"/>
    <s v="Osilo"/>
    <n v="3118"/>
    <n v="3100"/>
    <x v="2"/>
  </r>
  <r>
    <s v="090051"/>
    <s v="090051"/>
    <s v="090"/>
    <x v="1"/>
    <s v="090"/>
    <s v="Provincia di Sassari"/>
    <s v="1"/>
    <x v="2"/>
    <s v="Distretto di Sassari"/>
    <s v="Ossi"/>
    <n v="5859"/>
    <n v="5865"/>
    <x v="2"/>
  </r>
  <r>
    <s v="090056"/>
    <s v="090056"/>
    <s v="090"/>
    <x v="1"/>
    <s v="090"/>
    <s v="Provincia di Sassari"/>
    <s v="1"/>
    <x v="2"/>
    <s v="Distretto di Sassari"/>
    <s v="Perfugas"/>
    <n v="2393"/>
    <n v="2385"/>
    <x v="2"/>
  </r>
  <r>
    <s v="090057"/>
    <s v="090057"/>
    <s v="090"/>
    <x v="1"/>
    <s v="090"/>
    <s v="Provincia di Sassari"/>
    <s v="1"/>
    <x v="2"/>
    <s v="Distretto di Sassari"/>
    <s v="Ploaghe"/>
    <n v="4602"/>
    <n v="4579"/>
    <x v="2"/>
  </r>
  <r>
    <s v="090087"/>
    <s v="090087"/>
    <s v="090"/>
    <x v="1"/>
    <s v="090"/>
    <s v="Provincia di Sassari"/>
    <s v="1"/>
    <x v="2"/>
    <s v="Distretto di Sassari"/>
    <s v="Santa maria coghinas"/>
    <n v="1436"/>
    <n v="1412"/>
    <x v="2"/>
  </r>
  <r>
    <s v="090065"/>
    <s v="090065"/>
    <s v="090"/>
    <x v="1"/>
    <s v="090"/>
    <s v="Provincia di Sassari"/>
    <s v="1"/>
    <x v="2"/>
    <s v="Distretto di Sassari"/>
    <s v="Sedini"/>
    <n v="1345"/>
    <n v="1355"/>
    <x v="2"/>
  </r>
  <r>
    <s v="090067"/>
    <s v="090067"/>
    <s v="090"/>
    <x v="1"/>
    <s v="090"/>
    <s v="Provincia di Sassari"/>
    <s v="1"/>
    <x v="2"/>
    <s v="Distretto di Sassari"/>
    <s v="Sennori"/>
    <n v="7389"/>
    <n v="7318"/>
    <x v="2"/>
  </r>
  <r>
    <s v="090086"/>
    <s v="090086"/>
    <s v="090"/>
    <x v="1"/>
    <s v="090"/>
    <s v="Provincia di Sassari"/>
    <s v="1"/>
    <x v="2"/>
    <s v="Distretto di Sassari"/>
    <s v="Tergu"/>
    <n v="591"/>
    <n v="592"/>
    <x v="2"/>
  </r>
  <r>
    <s v="090072"/>
    <s v="090072"/>
    <s v="090"/>
    <x v="1"/>
    <s v="090"/>
    <s v="Provincia di Sassari"/>
    <s v="1"/>
    <x v="2"/>
    <s v="Distretto di Sassari"/>
    <s v="Tissi"/>
    <n v="2373"/>
    <n v="2364"/>
    <x v="2"/>
  </r>
  <r>
    <s v="090077"/>
    <s v="090077"/>
    <s v="090"/>
    <x v="1"/>
    <s v="090"/>
    <s v="Provincia di Sassari"/>
    <s v="1"/>
    <x v="2"/>
    <s v="Distretto di Sassari"/>
    <s v="Usini"/>
    <n v="4430"/>
    <n v="4412"/>
    <x v="2"/>
  </r>
  <r>
    <s v="090079"/>
    <s v="090079"/>
    <s v="090"/>
    <x v="1"/>
    <s v="090"/>
    <s v="Provincia di Sassari"/>
    <s v="1"/>
    <x v="2"/>
    <s v="Distretto di Sassari"/>
    <s v="Valledoria"/>
    <n v="4196"/>
    <n v="4251"/>
    <x v="2"/>
  </r>
  <r>
    <s v="090082"/>
    <s v="090082"/>
    <s v="090"/>
    <x v="1"/>
    <s v="090"/>
    <s v="Provincia di Sassari"/>
    <s v="1"/>
    <x v="2"/>
    <s v="Distretto di Sassari"/>
    <s v="Viddalba"/>
    <n v="1726"/>
    <n v="1738"/>
    <x v="2"/>
  </r>
  <r>
    <s v="092003"/>
    <s v="092003"/>
    <s v="092"/>
    <x v="2"/>
    <s v="292"/>
    <s v="Città metropolitana di Cagliari"/>
    <s v="8"/>
    <x v="3"/>
    <s v="Distretto di Cagliari - Area Ovest"/>
    <s v="Assemini"/>
    <n v="27028"/>
    <n v="26686"/>
    <x v="3"/>
  </r>
  <r>
    <s v="092011"/>
    <s v="092011"/>
    <s v="092"/>
    <x v="2"/>
    <s v="292"/>
    <s v="Città metropolitana di Cagliari"/>
    <s v="8"/>
    <x v="3"/>
    <s v="Distretto di Cagliari - Area Ovest"/>
    <s v="Capoterra"/>
    <n v="23766"/>
    <n v="23661"/>
    <x v="3"/>
  </r>
  <r>
    <s v="092015"/>
    <s v="092015"/>
    <s v="092"/>
    <x v="2"/>
    <s v="292"/>
    <s v="Città metropolitana di Cagliari"/>
    <s v="8"/>
    <x v="3"/>
    <s v="Distretto di Cagliari - Area Ovest"/>
    <s v="Decimomannu"/>
    <n v="8143"/>
    <n v="8139"/>
    <x v="3"/>
  </r>
  <r>
    <s v="092016"/>
    <s v="111013"/>
    <s v="092"/>
    <x v="2"/>
    <s v="111"/>
    <s v="Provincia del Sud Sardegna"/>
    <s v="8"/>
    <x v="3"/>
    <s v="Distretto di Cagliari - Area Ovest"/>
    <s v="Decimoputzu"/>
    <n v="4421"/>
    <n v="4425"/>
    <x v="3"/>
  </r>
  <r>
    <s v="092018"/>
    <s v="111015"/>
    <s v="092"/>
    <x v="2"/>
    <s v="111"/>
    <s v="Provincia del Sud Sardegna"/>
    <s v="8"/>
    <x v="3"/>
    <s v="Distretto di Cagliari - Area Ovest"/>
    <s v="Domus de maria"/>
    <n v="1707"/>
    <n v="1691"/>
    <x v="3"/>
  </r>
  <r>
    <s v="092108"/>
    <s v="092108"/>
    <s v="092"/>
    <x v="2"/>
    <s v="292"/>
    <s v="Città metropolitana di Cagliari"/>
    <s v="8"/>
    <x v="3"/>
    <s v="Distretto di Cagliari - Area Ovest"/>
    <s v="Elmas"/>
    <n v="9339"/>
    <n v="9395"/>
    <x v="3"/>
  </r>
  <r>
    <s v="092050"/>
    <s v="092050"/>
    <s v="092"/>
    <x v="2"/>
    <s v="292"/>
    <s v="Città metropolitana di Cagliari"/>
    <s v="8"/>
    <x v="3"/>
    <s v="Distretto di Cagliari - Area Ovest"/>
    <s v="Pula"/>
    <n v="7357"/>
    <n v="7422"/>
    <x v="3"/>
  </r>
  <r>
    <s v="092059"/>
    <s v="111065"/>
    <s v="092"/>
    <x v="2"/>
    <s v="111"/>
    <s v="Provincia del Sud Sardegna"/>
    <s v="8"/>
    <x v="3"/>
    <s v="Distretto di Cagliari - Area Ovest"/>
    <s v="San sperate"/>
    <n v="8266"/>
    <n v="8314"/>
    <x v="3"/>
  </r>
  <r>
    <s v="092066"/>
    <s v="092066"/>
    <s v="092"/>
    <x v="2"/>
    <s v="292"/>
    <s v="Città metropolitana di Cagliari"/>
    <s v="8"/>
    <x v="3"/>
    <s v="Distretto di Cagliari - Area Ovest"/>
    <s v="Sarroch"/>
    <n v="5267"/>
    <n v="5244"/>
    <x v="3"/>
  </r>
  <r>
    <s v="092078"/>
    <s v="111084"/>
    <s v="092"/>
    <x v="2"/>
    <s v="111"/>
    <s v="Provincia del Sud Sardegna"/>
    <s v="8"/>
    <x v="3"/>
    <s v="Distretto di Cagliari - Area Ovest"/>
    <s v="Siliqua"/>
    <n v="3913"/>
    <n v="3888"/>
    <x v="3"/>
  </r>
  <r>
    <s v="092084"/>
    <s v="111089"/>
    <s v="092"/>
    <x v="2"/>
    <s v="111"/>
    <s v="Provincia del Sud Sardegna"/>
    <s v="8"/>
    <x v="3"/>
    <s v="Distretto di Cagliari - Area Ovest"/>
    <s v="Teulada"/>
    <n v="3684"/>
    <n v="3643"/>
    <x v="3"/>
  </r>
  <r>
    <s v="092090"/>
    <s v="092090"/>
    <s v="092"/>
    <x v="2"/>
    <s v="292"/>
    <s v="Città metropolitana di Cagliari"/>
    <s v="8"/>
    <x v="3"/>
    <s v="Distretto di Cagliari - Area Ovest"/>
    <s v="Uta"/>
    <n v="8392"/>
    <n v="8553"/>
    <x v="3"/>
  </r>
  <r>
    <s v="092091"/>
    <s v="111095"/>
    <s v="092"/>
    <x v="2"/>
    <s v="111"/>
    <s v="Provincia del Sud Sardegna"/>
    <s v="8"/>
    <x v="3"/>
    <s v="Distretto di Cagliari - Area Ovest"/>
    <s v="Vallermosa"/>
    <n v="1923"/>
    <n v="1924"/>
    <x v="3"/>
  </r>
  <r>
    <s v="092099"/>
    <s v="092099"/>
    <s v="092"/>
    <x v="2"/>
    <s v="292"/>
    <s v="Città metropolitana di Cagliari"/>
    <s v="8"/>
    <x v="3"/>
    <s v="Distretto di Cagliari - Area Ovest"/>
    <s v="Villa san pietro"/>
    <n v="2099"/>
    <n v="2098"/>
    <x v="3"/>
  </r>
  <r>
    <s v="092101"/>
    <s v="111106"/>
    <s v="092"/>
    <x v="2"/>
    <s v="111"/>
    <s v="Provincia del Sud Sardegna"/>
    <s v="8"/>
    <x v="3"/>
    <s v="Distretto di Cagliari - Area Ovest"/>
    <s v="Villasor"/>
    <n v="6969"/>
    <n v="6945"/>
    <x v="3"/>
  </r>
  <r>
    <s v="092102"/>
    <s v="111107"/>
    <s v="092"/>
    <x v="2"/>
    <s v="111"/>
    <s v="Provincia del Sud Sardegna"/>
    <s v="8"/>
    <x v="3"/>
    <s v="Distretto di Cagliari - Area Ovest"/>
    <s v="Villaspeciosa"/>
    <n v="2487"/>
    <n v="2516"/>
    <x v="3"/>
  </r>
  <r>
    <s v="092009"/>
    <s v="092009"/>
    <s v="092"/>
    <x v="2"/>
    <s v="292"/>
    <s v="Città metropolitana di Cagliari"/>
    <s v="8"/>
    <x v="4"/>
    <s v="Distretto di Cagliari - Area Vasta"/>
    <s v="Cagliari"/>
    <n v="154478"/>
    <n v="154460"/>
    <x v="4"/>
  </r>
  <r>
    <s v="092038"/>
    <s v="111041"/>
    <s v="092"/>
    <x v="2"/>
    <s v="111"/>
    <s v="Provincia del Sud Sardegna"/>
    <s v="8"/>
    <x v="5"/>
    <s v="Distretto di Cagliari - Area Vasta"/>
    <s v="Monastir"/>
    <n v="4572"/>
    <n v="4577"/>
    <x v="5"/>
  </r>
  <r>
    <s v="092109"/>
    <s v="092109"/>
    <s v="092"/>
    <x v="2"/>
    <s v="292"/>
    <s v="Città metropolitana di Cagliari"/>
    <s v="8"/>
    <x v="5"/>
    <s v="Distretto di Cagliari - Area Vasta"/>
    <s v="Monserrato"/>
    <n v="20230"/>
    <n v="20055"/>
    <x v="5"/>
  </r>
  <r>
    <s v="092105"/>
    <s v="092105"/>
    <s v="092"/>
    <x v="2"/>
    <s v="292"/>
    <s v="Città metropolitana di Cagliari"/>
    <s v="8"/>
    <x v="5"/>
    <s v="Distretto di Cagliari - Area Vasta"/>
    <s v="Quartucciu"/>
    <n v="13137"/>
    <n v="13224"/>
    <x v="5"/>
  </r>
  <r>
    <s v="092068"/>
    <s v="092068"/>
    <s v="092"/>
    <x v="2"/>
    <s v="292"/>
    <s v="Città metropolitana di Cagliari"/>
    <s v="8"/>
    <x v="5"/>
    <s v="Distretto di Cagliari - Area Vasta"/>
    <s v="Selargius"/>
    <n v="28975"/>
    <n v="28975"/>
    <x v="5"/>
  </r>
  <r>
    <s v="092074"/>
    <s v="092074"/>
    <s v="092"/>
    <x v="2"/>
    <s v="292"/>
    <s v="Città metropolitana di Cagliari"/>
    <s v="8"/>
    <x v="5"/>
    <s v="Distretto di Cagliari - Area Vasta"/>
    <s v="Sestu"/>
    <n v="20542"/>
    <n v="20786"/>
    <x v="5"/>
  </r>
  <r>
    <s v="092075"/>
    <s v="092075"/>
    <s v="092"/>
    <x v="2"/>
    <s v="292"/>
    <s v="Città metropolitana di Cagliari"/>
    <s v="8"/>
    <x v="5"/>
    <s v="Distretto di Cagliari - Area Vasta"/>
    <s v="Settimo san pietro"/>
    <n v="6693"/>
    <n v="6697"/>
    <x v="5"/>
  </r>
  <r>
    <s v="092088"/>
    <s v="111093"/>
    <s v="092"/>
    <x v="2"/>
    <s v="111"/>
    <s v="Provincia del Sud Sardegna"/>
    <s v="8"/>
    <x v="5"/>
    <s v="Distretto di Cagliari - Area Vasta"/>
    <s v="Ussana"/>
    <n v="4217"/>
    <n v="4208"/>
    <x v="5"/>
  </r>
  <r>
    <s v="107002"/>
    <s v="111008"/>
    <s v="107"/>
    <x v="3"/>
    <s v="111"/>
    <s v="Provincia del Sud Sardegna"/>
    <s v="7"/>
    <x v="6"/>
    <s v="Distretto di Carbonia"/>
    <s v="Calasetta"/>
    <n v="2920"/>
    <n v="2922"/>
    <x v="6"/>
  </r>
  <r>
    <s v="107003"/>
    <s v="111009"/>
    <s v="107"/>
    <x v="3"/>
    <s v="111"/>
    <s v="Provincia del Sud Sardegna"/>
    <s v="7"/>
    <x v="6"/>
    <s v="Distretto di Carbonia"/>
    <s v="Carbonia"/>
    <n v="29007"/>
    <n v="28755"/>
    <x v="6"/>
  </r>
  <r>
    <s v="107004"/>
    <s v="111010"/>
    <s v="107"/>
    <x v="3"/>
    <s v="111"/>
    <s v="Provincia del Sud Sardegna"/>
    <s v="7"/>
    <x v="6"/>
    <s v="Distretto di Carbonia"/>
    <s v="Carloforte"/>
    <n v="6215"/>
    <n v="6190"/>
    <x v="6"/>
  </r>
  <r>
    <s v="107007"/>
    <s v="111028"/>
    <s v="107"/>
    <x v="3"/>
    <s v="111"/>
    <s v="Provincia del Sud Sardegna"/>
    <s v="7"/>
    <x v="6"/>
    <s v="Distretto di Carbonia"/>
    <s v="Giba"/>
    <n v="2111"/>
    <n v="2080"/>
    <x v="6"/>
  </r>
  <r>
    <s v="107010"/>
    <s v="111040"/>
    <s v="107"/>
    <x v="3"/>
    <s v="111"/>
    <s v="Provincia del Sud Sardegna"/>
    <s v="7"/>
    <x v="6"/>
    <s v="Distretto di Carbonia"/>
    <s v="Masainas"/>
    <n v="1316"/>
    <n v="1311"/>
    <x v="6"/>
  </r>
  <r>
    <s v="107012"/>
    <s v="111044"/>
    <s v="107"/>
    <x v="3"/>
    <s v="111"/>
    <s v="Provincia del Sud Sardegna"/>
    <s v="7"/>
    <x v="6"/>
    <s v="Distretto di Carbonia"/>
    <s v="Narcao"/>
    <n v="3279"/>
    <n v="3266"/>
    <x v="6"/>
  </r>
  <r>
    <s v="107013"/>
    <s v="111049"/>
    <s v="107"/>
    <x v="3"/>
    <s v="111"/>
    <s v="Provincia del Sud Sardegna"/>
    <s v="7"/>
    <x v="6"/>
    <s v="Distretto di Carbonia"/>
    <s v="Nuxis"/>
    <n v="1608"/>
    <n v="1590"/>
    <x v="6"/>
  </r>
  <r>
    <s v="107014"/>
    <s v="111054"/>
    <s v="107"/>
    <x v="3"/>
    <s v="111"/>
    <s v="Provincia del Sud Sardegna"/>
    <s v="7"/>
    <x v="6"/>
    <s v="Distretto di Carbonia"/>
    <s v="Perdaxius"/>
    <n v="1471"/>
    <n v="1463"/>
    <x v="6"/>
  </r>
  <r>
    <s v="107015"/>
    <s v="111056"/>
    <s v="107"/>
    <x v="3"/>
    <s v="111"/>
    <s v="Provincia del Sud Sardegna"/>
    <s v="7"/>
    <x v="6"/>
    <s v="Distretto di Carbonia"/>
    <s v="Piscinas"/>
    <n v="872"/>
    <n v="869"/>
    <x v="6"/>
  </r>
  <r>
    <s v="107016"/>
    <s v="111057"/>
    <s v="107"/>
    <x v="3"/>
    <s v="111"/>
    <s v="Provincia del Sud Sardegna"/>
    <s v="7"/>
    <x v="6"/>
    <s v="Distretto di Carbonia"/>
    <s v="Portoscuso"/>
    <n v="5237"/>
    <n v="5188"/>
    <x v="6"/>
  </r>
  <r>
    <s v="107017"/>
    <s v="111063"/>
    <s v="107"/>
    <x v="3"/>
    <s v="111"/>
    <s v="Provincia del Sud Sardegna"/>
    <s v="7"/>
    <x v="6"/>
    <s v="Distretto di Carbonia"/>
    <s v="San giovanni suergiu"/>
    <n v="6101"/>
    <n v="6103"/>
    <x v="6"/>
  </r>
  <r>
    <s v="107018"/>
    <s v="111068"/>
    <s v="107"/>
    <x v="3"/>
    <s v="111"/>
    <s v="Provincia del Sud Sardegna"/>
    <s v="7"/>
    <x v="6"/>
    <s v="Distretto di Carbonia"/>
    <s v="Santadi"/>
    <n v="3501"/>
    <n v="3473"/>
    <x v="6"/>
  </r>
  <r>
    <s v="107019"/>
    <s v="111070"/>
    <s v="107"/>
    <x v="3"/>
    <s v="111"/>
    <s v="Provincia del Sud Sardegna"/>
    <s v="7"/>
    <x v="6"/>
    <s v="Distretto di Carbonia"/>
    <s v="Sant'anna arresi"/>
    <n v="2729"/>
    <n v="2746"/>
    <x v="6"/>
  </r>
  <r>
    <s v="107020"/>
    <s v="111071"/>
    <s v="107"/>
    <x v="3"/>
    <s v="111"/>
    <s v="Provincia del Sud Sardegna"/>
    <s v="7"/>
    <x v="6"/>
    <s v="Distretto di Carbonia"/>
    <s v="Sant'antioco"/>
    <n v="11389"/>
    <n v="11313"/>
    <x v="6"/>
  </r>
  <r>
    <s v="107021"/>
    <s v="111090"/>
    <s v="107"/>
    <x v="3"/>
    <s v="111"/>
    <s v="Provincia del Sud Sardegna"/>
    <s v="7"/>
    <x v="6"/>
    <s v="Distretto di Carbonia"/>
    <s v="Tratalias"/>
    <n v="1090"/>
    <n v="1080"/>
    <x v="6"/>
  </r>
  <r>
    <s v="107023"/>
    <s v="111102"/>
    <s v="107"/>
    <x v="3"/>
    <s v="111"/>
    <s v="Provincia del Sud Sardegna"/>
    <s v="7"/>
    <x v="6"/>
    <s v="Distretto di Carbonia"/>
    <s v="Villaperuccio"/>
    <n v="1093"/>
    <n v="1094"/>
    <x v="6"/>
  </r>
  <r>
    <s v="095001"/>
    <s v="095001"/>
    <s v="095"/>
    <x v="0"/>
    <s v="095"/>
    <s v="Provincia di Oristano"/>
    <s v="5"/>
    <x v="7"/>
    <s v="Distretto di Ghilarza - Bosa"/>
    <s v="Abbasanta"/>
    <n v="2811"/>
    <n v="2747"/>
    <x v="7"/>
  </r>
  <r>
    <s v="095002"/>
    <s v="095002"/>
    <s v="095"/>
    <x v="0"/>
    <s v="095"/>
    <s v="Provincia di Oristano"/>
    <s v="5"/>
    <x v="7"/>
    <s v="Distretto di Ghilarza - Bosa"/>
    <s v="Aidomaggiore"/>
    <n v="460"/>
    <n v="460"/>
    <x v="7"/>
  </r>
  <r>
    <s v="095007"/>
    <s v="095007"/>
    <s v="095"/>
    <x v="0"/>
    <s v="095"/>
    <s v="Provincia di Oristano"/>
    <s v="5"/>
    <x v="7"/>
    <s v="Distretto di Ghilarza - Bosa"/>
    <s v="Ardauli"/>
    <n v="905"/>
    <n v="874"/>
    <x v="7"/>
  </r>
  <r>
    <s v="095014"/>
    <s v="095014"/>
    <s v="095"/>
    <x v="0"/>
    <s v="095"/>
    <s v="Provincia di Oristano"/>
    <s v="5"/>
    <x v="7"/>
    <s v="Distretto di Ghilarza - Bosa"/>
    <s v="Bidoni'"/>
    <n v="149"/>
    <n v="148"/>
    <x v="7"/>
  </r>
  <r>
    <s v="095015"/>
    <s v="095015"/>
    <s v="095"/>
    <x v="0"/>
    <s v="095"/>
    <s v="Provincia di Oristano"/>
    <s v="5"/>
    <x v="7"/>
    <s v="Distretto di Ghilarza - Bosa"/>
    <s v="Bonarcado"/>
    <n v="1603"/>
    <n v="1597"/>
    <x v="7"/>
  </r>
  <r>
    <s v="095016"/>
    <s v="095016"/>
    <s v="095"/>
    <x v="0"/>
    <s v="095"/>
    <s v="Provincia di Oristano"/>
    <s v="5"/>
    <x v="7"/>
    <s v="Distretto di Ghilarza - Bosa"/>
    <s v="Boroneddu"/>
    <n v="152"/>
    <n v="151"/>
    <x v="7"/>
  </r>
  <r>
    <s v="095079"/>
    <s v="095079"/>
    <s v="095"/>
    <x v="0"/>
    <s v="095"/>
    <s v="Provincia di Oristano"/>
    <s v="5"/>
    <x v="7"/>
    <s v="Distretto di Ghilarza - Bosa"/>
    <s v="Bosa"/>
    <n v="7965"/>
    <n v="7936"/>
    <x v="7"/>
  </r>
  <r>
    <s v="095017"/>
    <s v="095017"/>
    <s v="095"/>
    <x v="0"/>
    <s v="095"/>
    <s v="Provincia di Oristano"/>
    <s v="5"/>
    <x v="7"/>
    <s v="Distretto di Ghilarza - Bosa"/>
    <s v="Busachi"/>
    <n v="1342"/>
    <n v="1315"/>
    <x v="7"/>
  </r>
  <r>
    <s v="095019"/>
    <s v="095019"/>
    <s v="095"/>
    <x v="0"/>
    <s v="095"/>
    <s v="Provincia di Oristano"/>
    <s v="5"/>
    <x v="7"/>
    <s v="Distretto di Ghilarza - Bosa"/>
    <s v="Cuglieri"/>
    <n v="2723"/>
    <n v="2697"/>
    <x v="7"/>
  </r>
  <r>
    <s v="095080"/>
    <s v="095080"/>
    <s v="095"/>
    <x v="0"/>
    <s v="095"/>
    <s v="Provincia di Oristano"/>
    <s v="5"/>
    <x v="7"/>
    <s v="Distretto di Ghilarza - Bosa"/>
    <s v="Flussio"/>
    <n v="458"/>
    <n v="455"/>
    <x v="7"/>
  </r>
  <r>
    <s v="095020"/>
    <s v="095020"/>
    <s v="095"/>
    <x v="0"/>
    <s v="095"/>
    <s v="Provincia di Oristano"/>
    <s v="5"/>
    <x v="7"/>
    <s v="Distretto di Ghilarza - Bosa"/>
    <s v="Fordongianus"/>
    <n v="912"/>
    <n v="904"/>
    <x v="7"/>
  </r>
  <r>
    <s v="095021"/>
    <s v="095021"/>
    <s v="095"/>
    <x v="0"/>
    <s v="095"/>
    <s v="Provincia di Oristano"/>
    <s v="5"/>
    <x v="7"/>
    <s v="Distretto di Ghilarza - Bosa"/>
    <s v="Ghilarza"/>
    <n v="4501"/>
    <n v="4489"/>
    <x v="7"/>
  </r>
  <r>
    <s v="095083"/>
    <s v="095083"/>
    <s v="095"/>
    <x v="0"/>
    <s v="095"/>
    <s v="Provincia di Oristano"/>
    <s v="5"/>
    <x v="7"/>
    <s v="Distretto di Ghilarza - Bosa"/>
    <s v="Magomadas"/>
    <n v="679"/>
    <n v="661"/>
    <x v="7"/>
  </r>
  <r>
    <s v="095084"/>
    <s v="095084"/>
    <s v="095"/>
    <x v="0"/>
    <s v="095"/>
    <s v="Provincia di Oristano"/>
    <s v="5"/>
    <x v="7"/>
    <s v="Distretto di Ghilarza - Bosa"/>
    <s v="Modolo"/>
    <n v="172"/>
    <n v="171"/>
    <x v="7"/>
  </r>
  <r>
    <s v="095085"/>
    <s v="095085"/>
    <s v="095"/>
    <x v="0"/>
    <s v="095"/>
    <s v="Provincia di Oristano"/>
    <s v="5"/>
    <x v="7"/>
    <s v="Distretto di Ghilarza - Bosa"/>
    <s v="Montresta"/>
    <n v="517"/>
    <n v="506"/>
    <x v="7"/>
  </r>
  <r>
    <s v="095032"/>
    <s v="095032"/>
    <s v="095"/>
    <x v="0"/>
    <s v="095"/>
    <s v="Provincia di Oristano"/>
    <s v="5"/>
    <x v="7"/>
    <s v="Distretto di Ghilarza - Bosa"/>
    <s v="Neoneli"/>
    <n v="670"/>
    <n v="669"/>
    <x v="7"/>
  </r>
  <r>
    <s v="095033"/>
    <s v="095033"/>
    <s v="095"/>
    <x v="0"/>
    <s v="095"/>
    <s v="Provincia di Oristano"/>
    <s v="5"/>
    <x v="7"/>
    <s v="Distretto di Ghilarza - Bosa"/>
    <s v="Norbello"/>
    <n v="1213"/>
    <n v="1210"/>
    <x v="7"/>
  </r>
  <r>
    <s v="095034"/>
    <s v="095034"/>
    <s v="095"/>
    <x v="0"/>
    <s v="095"/>
    <s v="Provincia di Oristano"/>
    <s v="5"/>
    <x v="7"/>
    <s v="Distretto di Ghilarza - Bosa"/>
    <s v="Nughedu santa vittoria"/>
    <n v="499"/>
    <n v="489"/>
    <x v="7"/>
  </r>
  <r>
    <s v="095041"/>
    <s v="095041"/>
    <s v="095"/>
    <x v="0"/>
    <s v="095"/>
    <s v="Provincia di Oristano"/>
    <s v="5"/>
    <x v="7"/>
    <s v="Distretto di Ghilarza - Bosa"/>
    <s v="Paulilatino"/>
    <n v="2259"/>
    <n v="2265"/>
    <x v="7"/>
  </r>
  <r>
    <s v="095086"/>
    <s v="095086"/>
    <s v="095"/>
    <x v="0"/>
    <s v="095"/>
    <s v="Provincia di Oristano"/>
    <s v="5"/>
    <x v="7"/>
    <s v="Distretto di Ghilarza - Bosa"/>
    <s v="Sagama"/>
    <n v="196"/>
    <n v="197"/>
    <x v="7"/>
  </r>
  <r>
    <s v="095049"/>
    <s v="095049"/>
    <s v="095"/>
    <x v="0"/>
    <s v="095"/>
    <s v="Provincia di Oristano"/>
    <s v="5"/>
    <x v="7"/>
    <s v="Distretto di Ghilarza - Bosa"/>
    <s v="Santulussurgiu"/>
    <n v="2412"/>
    <n v="2383"/>
    <x v="7"/>
  </r>
  <r>
    <s v="095051"/>
    <s v="095051"/>
    <s v="095"/>
    <x v="0"/>
    <s v="095"/>
    <s v="Provincia di Oristano"/>
    <s v="5"/>
    <x v="7"/>
    <s v="Distretto di Ghilarza - Bosa"/>
    <s v="Scano di montiferro"/>
    <n v="1534"/>
    <n v="1522"/>
    <x v="7"/>
  </r>
  <r>
    <s v="095052"/>
    <s v="095052"/>
    <s v="095"/>
    <x v="0"/>
    <s v="095"/>
    <s v="Provincia di Oristano"/>
    <s v="5"/>
    <x v="7"/>
    <s v="Distretto di Ghilarza - Bosa"/>
    <s v="Sedilo"/>
    <n v="2171"/>
    <n v="2144"/>
    <x v="7"/>
  </r>
  <r>
    <s v="095053"/>
    <s v="095053"/>
    <s v="095"/>
    <x v="0"/>
    <s v="095"/>
    <s v="Provincia di Oristano"/>
    <s v="5"/>
    <x v="7"/>
    <s v="Distretto di Ghilarza - Bosa"/>
    <s v="Seneghe"/>
    <n v="1789"/>
    <n v="1764"/>
    <x v="7"/>
  </r>
  <r>
    <s v="095055"/>
    <s v="095055"/>
    <s v="095"/>
    <x v="0"/>
    <s v="095"/>
    <s v="Provincia di Oristano"/>
    <s v="5"/>
    <x v="7"/>
    <s v="Distretto di Ghilarza - Bosa"/>
    <s v="Sennariolo"/>
    <n v="183"/>
    <n v="183"/>
    <x v="7"/>
  </r>
  <r>
    <s v="095078"/>
    <s v="095078"/>
    <s v="095"/>
    <x v="0"/>
    <s v="095"/>
    <s v="Provincia di Oristano"/>
    <s v="5"/>
    <x v="7"/>
    <s v="Distretto di Ghilarza - Bosa"/>
    <s v="Soddi"/>
    <n v="121"/>
    <n v="115"/>
    <x v="7"/>
  </r>
  <r>
    <s v="095063"/>
    <s v="095063"/>
    <s v="095"/>
    <x v="0"/>
    <s v="095"/>
    <s v="Provincia di Oristano"/>
    <s v="5"/>
    <x v="7"/>
    <s v="Distretto di Ghilarza - Bosa"/>
    <s v="Sorradile"/>
    <n v="396"/>
    <n v="386"/>
    <x v="7"/>
  </r>
  <r>
    <s v="095087"/>
    <s v="095087"/>
    <s v="095"/>
    <x v="0"/>
    <s v="095"/>
    <s v="Provincia di Oristano"/>
    <s v="5"/>
    <x v="7"/>
    <s v="Distretto di Ghilarza - Bosa"/>
    <s v="Suni"/>
    <n v="1134"/>
    <n v="1118"/>
    <x v="7"/>
  </r>
  <r>
    <s v="095064"/>
    <s v="095064"/>
    <s v="095"/>
    <x v="0"/>
    <s v="095"/>
    <s v="Provincia di Oristano"/>
    <s v="5"/>
    <x v="7"/>
    <s v="Distretto di Ghilarza - Bosa"/>
    <s v="Tadasuni"/>
    <n v="162"/>
    <n v="152"/>
    <x v="7"/>
  </r>
  <r>
    <s v="095088"/>
    <s v="095088"/>
    <s v="095"/>
    <x v="0"/>
    <s v="095"/>
    <s v="Provincia di Oristano"/>
    <s v="5"/>
    <x v="7"/>
    <s v="Distretto di Ghilarza - Bosa"/>
    <s v="Tinnura"/>
    <n v="258"/>
    <n v="257"/>
    <x v="7"/>
  </r>
  <r>
    <s v="095067"/>
    <s v="095067"/>
    <s v="095"/>
    <x v="0"/>
    <s v="095"/>
    <s v="Provincia di Oristano"/>
    <s v="5"/>
    <x v="7"/>
    <s v="Distretto di Ghilarza - Bosa"/>
    <s v="Tresnuraghes"/>
    <n v="1185"/>
    <n v="1178"/>
    <x v="7"/>
  </r>
  <r>
    <s v="095068"/>
    <s v="095068"/>
    <s v="095"/>
    <x v="0"/>
    <s v="095"/>
    <s v="Provincia di Oristano"/>
    <s v="5"/>
    <x v="7"/>
    <s v="Distretto di Ghilarza - Bosa"/>
    <s v="Ula' tirso"/>
    <n v="564"/>
    <n v="567"/>
    <x v="7"/>
  </r>
  <r>
    <s v="106001"/>
    <s v="111001"/>
    <s v="106"/>
    <x v="4"/>
    <s v="111"/>
    <s v="Provincia del Sud Sardegna"/>
    <s v="6"/>
    <x v="8"/>
    <s v="Distretto di Guspini"/>
    <s v="Arbus"/>
    <n v="6465"/>
    <n v="6387"/>
    <x v="8"/>
  </r>
  <r>
    <s v="106007"/>
    <s v="111031"/>
    <s v="106"/>
    <x v="4"/>
    <s v="111"/>
    <s v="Provincia del Sud Sardegna"/>
    <s v="6"/>
    <x v="8"/>
    <s v="Distretto di Guspini"/>
    <s v="Gonnosfanadiga"/>
    <n v="6693"/>
    <n v="6633"/>
    <x v="8"/>
  </r>
  <r>
    <s v="106008"/>
    <s v="111034"/>
    <s v="106"/>
    <x v="4"/>
    <s v="111"/>
    <s v="Provincia del Sud Sardegna"/>
    <s v="6"/>
    <x v="8"/>
    <s v="Distretto di Guspini"/>
    <s v="Guspini"/>
    <n v="12100"/>
    <n v="11975"/>
    <x v="8"/>
  </r>
  <r>
    <s v="106011"/>
    <s v="111052"/>
    <s v="106"/>
    <x v="4"/>
    <s v="111"/>
    <s v="Provincia del Sud Sardegna"/>
    <s v="6"/>
    <x v="8"/>
    <s v="Distretto di Guspini"/>
    <s v="Pabillonis"/>
    <n v="2846"/>
    <n v="2818"/>
    <x v="8"/>
  </r>
  <r>
    <s v="106014"/>
    <s v="111062"/>
    <s v="106"/>
    <x v="4"/>
    <s v="111"/>
    <s v="Provincia del Sud Sardegna"/>
    <s v="6"/>
    <x v="8"/>
    <s v="Distretto di Guspini"/>
    <s v="San gavino monreale"/>
    <n v="8798"/>
    <n v="8736"/>
    <x v="8"/>
  </r>
  <r>
    <s v="106016"/>
    <s v="111072"/>
    <s v="106"/>
    <x v="4"/>
    <s v="111"/>
    <s v="Provincia del Sud Sardegna"/>
    <s v="6"/>
    <x v="8"/>
    <s v="Distretto di Guspini"/>
    <s v="Sardara"/>
    <n v="4112"/>
    <n v="4078"/>
    <x v="8"/>
  </r>
  <r>
    <s v="106025"/>
    <s v="111096"/>
    <s v="106"/>
    <x v="4"/>
    <s v="111"/>
    <s v="Provincia del Sud Sardegna"/>
    <s v="6"/>
    <x v="8"/>
    <s v="Distretto di Guspini"/>
    <s v="Villacidro"/>
    <n v="14245"/>
    <n v="14099"/>
    <x v="8"/>
  </r>
  <r>
    <s v="107001"/>
    <s v="111006"/>
    <s v="107"/>
    <x v="3"/>
    <s v="111"/>
    <s v="Provincia del Sud Sardegna"/>
    <s v="7"/>
    <x v="9"/>
    <s v="Distretto di Iglesias"/>
    <s v="Buggerru"/>
    <n v="1088"/>
    <n v="1080"/>
    <x v="9"/>
  </r>
  <r>
    <s v="107005"/>
    <s v="111016"/>
    <s v="107"/>
    <x v="3"/>
    <s v="111"/>
    <s v="Provincia del Sud Sardegna"/>
    <s v="7"/>
    <x v="9"/>
    <s v="Distretto di Iglesias"/>
    <s v="Domusnovas"/>
    <n v="6268"/>
    <n v="6247"/>
    <x v="9"/>
  </r>
  <r>
    <s v="107006"/>
    <s v="111021"/>
    <s v="107"/>
    <x v="3"/>
    <s v="111"/>
    <s v="Provincia del Sud Sardegna"/>
    <s v="7"/>
    <x v="9"/>
    <s v="Distretto di Iglesias"/>
    <s v="Fluminimaggiore"/>
    <n v="2953"/>
    <n v="2918"/>
    <x v="9"/>
  </r>
  <r>
    <s v="107008"/>
    <s v="111030"/>
    <s v="107"/>
    <x v="3"/>
    <s v="111"/>
    <s v="Provincia del Sud Sardegna"/>
    <s v="7"/>
    <x v="9"/>
    <s v="Distretto di Iglesias"/>
    <s v="Gonnesa"/>
    <n v="5070"/>
    <n v="5033"/>
    <x v="9"/>
  </r>
  <r>
    <s v="107009"/>
    <s v="111035"/>
    <s v="107"/>
    <x v="3"/>
    <s v="111"/>
    <s v="Provincia del Sud Sardegna"/>
    <s v="7"/>
    <x v="9"/>
    <s v="Distretto di Iglesias"/>
    <s v="Iglesias"/>
    <n v="27332"/>
    <n v="27189"/>
    <x v="9"/>
  </r>
  <r>
    <s v="107011"/>
    <s v="111043"/>
    <s v="107"/>
    <x v="3"/>
    <s v="111"/>
    <s v="Provincia del Sud Sardegna"/>
    <s v="7"/>
    <x v="9"/>
    <s v="Distretto di Iglesias"/>
    <s v="Musei"/>
    <n v="1560"/>
    <n v="1536"/>
    <x v="9"/>
  </r>
  <r>
    <s v="107022"/>
    <s v="111098"/>
    <s v="107"/>
    <x v="3"/>
    <s v="111"/>
    <s v="Provincia del Sud Sardegna"/>
    <s v="7"/>
    <x v="9"/>
    <s v="Distretto di Iglesias"/>
    <s v="Villamassargia"/>
    <n v="3647"/>
    <n v="3616"/>
    <x v="9"/>
  </r>
  <r>
    <s v="105001"/>
    <s v="091002"/>
    <s v="105"/>
    <x v="5"/>
    <s v="091"/>
    <s v="Provincia di Nuoro"/>
    <s v="4"/>
    <x v="10"/>
    <s v="Distretto di Tortolì"/>
    <s v="Arzana"/>
    <n v="2476"/>
    <n v="2468"/>
    <x v="10"/>
  </r>
  <r>
    <s v="105002"/>
    <s v="091005"/>
    <s v="105"/>
    <x v="5"/>
    <s v="091"/>
    <s v="Provincia di Nuoro"/>
    <s v="4"/>
    <x v="10"/>
    <s v="Distretto di Tortolì"/>
    <s v="Bari sardo"/>
    <n v="4006"/>
    <n v="3975"/>
    <x v="10"/>
  </r>
  <r>
    <s v="105003"/>
    <s v="091006"/>
    <s v="105"/>
    <x v="5"/>
    <s v="091"/>
    <s v="Provincia di Nuoro"/>
    <s v="4"/>
    <x v="10"/>
    <s v="Distretto di Tortolì"/>
    <s v="Baunei"/>
    <n v="3669"/>
    <n v="3654"/>
    <x v="10"/>
  </r>
  <r>
    <s v="105004"/>
    <s v="091103"/>
    <s v="105"/>
    <x v="5"/>
    <s v="091"/>
    <s v="Provincia di Nuoro"/>
    <s v="4"/>
    <x v="10"/>
    <s v="Distretto di Tortolì"/>
    <s v="Cardedu"/>
    <n v="1849"/>
    <n v="1892"/>
    <x v="10"/>
  </r>
  <r>
    <s v="105005"/>
    <s v="091019"/>
    <s v="105"/>
    <x v="5"/>
    <s v="091"/>
    <s v="Provincia di Nuoro"/>
    <s v="4"/>
    <x v="10"/>
    <s v="Distretto di Tortolì"/>
    <s v="Elini"/>
    <n v="566"/>
    <n v="564"/>
    <x v="10"/>
  </r>
  <r>
    <s v="105006"/>
    <s v="091026"/>
    <s v="105"/>
    <x v="5"/>
    <s v="091"/>
    <s v="Provincia di Nuoro"/>
    <s v="4"/>
    <x v="10"/>
    <s v="Distretto di Tortolì"/>
    <s v="Gairo"/>
    <n v="1483"/>
    <n v="1463"/>
    <x v="10"/>
  </r>
  <r>
    <s v="105007"/>
    <s v="091031"/>
    <s v="105"/>
    <x v="5"/>
    <s v="091"/>
    <s v="Provincia di Nuoro"/>
    <s v="4"/>
    <x v="10"/>
    <s v="Distretto di Tortolì"/>
    <s v="Girasole"/>
    <n v="1274"/>
    <n v="1275"/>
    <x v="10"/>
  </r>
  <r>
    <s v="105008"/>
    <s v="091032"/>
    <s v="105"/>
    <x v="5"/>
    <s v="091"/>
    <s v="Provincia di Nuoro"/>
    <s v="4"/>
    <x v="10"/>
    <s v="Distretto di Tortolì"/>
    <s v="Ilbono"/>
    <n v="2158"/>
    <n v="2158"/>
    <x v="10"/>
  </r>
  <r>
    <s v="105009"/>
    <s v="091035"/>
    <s v="105"/>
    <x v="5"/>
    <s v="091"/>
    <s v="Provincia di Nuoro"/>
    <s v="4"/>
    <x v="10"/>
    <s v="Distretto di Tortolì"/>
    <s v="Jerzu"/>
    <n v="3179"/>
    <n v="3159"/>
    <x v="10"/>
  </r>
  <r>
    <s v="105010"/>
    <s v="091037"/>
    <s v="105"/>
    <x v="5"/>
    <s v="091"/>
    <s v="Provincia di Nuoro"/>
    <s v="4"/>
    <x v="10"/>
    <s v="Distretto di Tortolì"/>
    <s v="Lanusei"/>
    <n v="5504"/>
    <n v="5455"/>
    <x v="10"/>
  </r>
  <r>
    <s v="105011"/>
    <s v="091039"/>
    <s v="105"/>
    <x v="5"/>
    <s v="091"/>
    <s v="Provincia di Nuoro"/>
    <s v="4"/>
    <x v="10"/>
    <s v="Distretto di Tortolì"/>
    <s v="Loceri"/>
    <n v="1272"/>
    <n v="1276"/>
    <x v="10"/>
  </r>
  <r>
    <s v="105012"/>
    <s v="091042"/>
    <s v="105"/>
    <x v="5"/>
    <s v="091"/>
    <s v="Provincia di Nuoro"/>
    <s v="4"/>
    <x v="10"/>
    <s v="Distretto di Tortolì"/>
    <s v="Lotzorai"/>
    <n v="2212"/>
    <n v="2207"/>
    <x v="10"/>
  </r>
  <r>
    <s v="105013"/>
    <s v="091069"/>
    <s v="105"/>
    <x v="5"/>
    <s v="091"/>
    <s v="Provincia di Nuoro"/>
    <s v="4"/>
    <x v="10"/>
    <s v="Distretto di Tortolì"/>
    <s v="Osini"/>
    <n v="823"/>
    <n v="806"/>
    <x v="10"/>
  </r>
  <r>
    <s v="105014"/>
    <s v="091072"/>
    <s v="105"/>
    <x v="5"/>
    <s v="091"/>
    <s v="Provincia di Nuoro"/>
    <s v="4"/>
    <x v="10"/>
    <s v="Distretto di Tortolì"/>
    <s v="Perdasdefogu"/>
    <n v="1988"/>
    <n v="1957"/>
    <x v="10"/>
  </r>
  <r>
    <s v="105015"/>
    <s v="111081"/>
    <s v="105"/>
    <x v="5"/>
    <s v="111"/>
    <s v="Provincia del Sud Sardegna"/>
    <s v="4"/>
    <x v="10"/>
    <s v="Distretto di Tortolì"/>
    <s v="Seui"/>
    <n v="1329"/>
    <n v="1310"/>
    <x v="10"/>
  </r>
  <r>
    <s v="105016"/>
    <s v="091088"/>
    <s v="105"/>
    <x v="5"/>
    <s v="091"/>
    <s v="Provincia di Nuoro"/>
    <s v="4"/>
    <x v="10"/>
    <s v="Distretto di Tortolì"/>
    <s v="Talana"/>
    <n v="1055"/>
    <n v="1046"/>
    <x v="10"/>
  </r>
  <r>
    <s v="105017"/>
    <s v="091089"/>
    <s v="105"/>
    <x v="5"/>
    <s v="091"/>
    <s v="Provincia di Nuoro"/>
    <s v="4"/>
    <x v="10"/>
    <s v="Distretto di Tortolì"/>
    <s v="Tertenia"/>
    <n v="3894"/>
    <n v="3888"/>
    <x v="10"/>
  </r>
  <r>
    <s v="105018"/>
    <s v="091095"/>
    <s v="105"/>
    <x v="5"/>
    <s v="091"/>
    <s v="Provincia di Nuoro"/>
    <s v="4"/>
    <x v="10"/>
    <s v="Distretto di Tortolì"/>
    <s v="Tortoli'"/>
    <n v="11129"/>
    <n v="11059"/>
    <x v="10"/>
  </r>
  <r>
    <s v="105019"/>
    <s v="091097"/>
    <s v="105"/>
    <x v="5"/>
    <s v="091"/>
    <s v="Provincia di Nuoro"/>
    <s v="4"/>
    <x v="10"/>
    <s v="Distretto di Tortolì"/>
    <s v="Triei"/>
    <n v="1121"/>
    <n v="1124"/>
    <x v="10"/>
  </r>
  <r>
    <s v="105020"/>
    <s v="091098"/>
    <s v="105"/>
    <x v="5"/>
    <s v="091"/>
    <s v="Provincia di Nuoro"/>
    <s v="4"/>
    <x v="10"/>
    <s v="Distretto di Tortolì"/>
    <s v="Ulassai"/>
    <n v="1491"/>
    <n v="1465"/>
    <x v="10"/>
  </r>
  <r>
    <s v="105021"/>
    <s v="091099"/>
    <s v="105"/>
    <x v="5"/>
    <s v="091"/>
    <s v="Provincia di Nuoro"/>
    <s v="4"/>
    <x v="10"/>
    <s v="Distretto di Tortolì"/>
    <s v="Urzulei"/>
    <n v="1274"/>
    <n v="1260"/>
    <x v="10"/>
  </r>
  <r>
    <s v="105022"/>
    <s v="091100"/>
    <s v="105"/>
    <x v="5"/>
    <s v="091"/>
    <s v="Provincia di Nuoro"/>
    <s v="4"/>
    <x v="10"/>
    <s v="Distretto di Tortolì"/>
    <s v="Ussassai"/>
    <n v="579"/>
    <n v="575"/>
    <x v="10"/>
  </r>
  <r>
    <s v="105023"/>
    <s v="091101"/>
    <s v="105"/>
    <x v="5"/>
    <s v="091"/>
    <s v="Provincia di Nuoro"/>
    <s v="4"/>
    <x v="10"/>
    <s v="Distretto di Tortolì"/>
    <s v="Villagrande strisaili"/>
    <n v="3311"/>
    <n v="3282"/>
    <x v="10"/>
  </r>
  <r>
    <s v="091008"/>
    <s v="091008"/>
    <s v="091"/>
    <x v="6"/>
    <s v="091"/>
    <s v="Provincia di Nuoro"/>
    <s v="3"/>
    <x v="11"/>
    <s v="Distretto di Macomer"/>
    <s v="Birori"/>
    <n v="555"/>
    <n v="540"/>
    <x v="11"/>
  </r>
  <r>
    <s v="091010"/>
    <s v="091010"/>
    <s v="091"/>
    <x v="6"/>
    <s v="091"/>
    <s v="Provincia di Nuoro"/>
    <s v="3"/>
    <x v="11"/>
    <s v="Distretto di Macomer"/>
    <s v="Bolotana"/>
    <n v="2698"/>
    <n v="2656"/>
    <x v="11"/>
  </r>
  <r>
    <s v="091011"/>
    <s v="091011"/>
    <s v="091"/>
    <x v="6"/>
    <s v="091"/>
    <s v="Provincia di Nuoro"/>
    <s v="3"/>
    <x v="11"/>
    <s v="Distretto di Macomer"/>
    <s v="Borore"/>
    <n v="2174"/>
    <n v="2143"/>
    <x v="11"/>
  </r>
  <r>
    <s v="091012"/>
    <s v="091012"/>
    <s v="091"/>
    <x v="6"/>
    <s v="091"/>
    <s v="Provincia di Nuoro"/>
    <s v="3"/>
    <x v="11"/>
    <s v="Distretto di Macomer"/>
    <s v="Bortigali"/>
    <n v="1372"/>
    <n v="1342"/>
    <x v="11"/>
  </r>
  <r>
    <s v="091018"/>
    <s v="091018"/>
    <s v="091"/>
    <x v="6"/>
    <s v="091"/>
    <s v="Provincia di Nuoro"/>
    <s v="3"/>
    <x v="11"/>
    <s v="Distretto di Macomer"/>
    <s v="Dualchi"/>
    <n v="636"/>
    <n v="625"/>
    <x v="11"/>
  </r>
  <r>
    <s v="091038"/>
    <s v="091038"/>
    <s v="091"/>
    <x v="6"/>
    <s v="091"/>
    <s v="Provincia di Nuoro"/>
    <s v="3"/>
    <x v="11"/>
    <s v="Distretto di Macomer"/>
    <s v="Lei"/>
    <n v="533"/>
    <n v="516"/>
    <x v="11"/>
  </r>
  <r>
    <s v="091044"/>
    <s v="091044"/>
    <s v="091"/>
    <x v="6"/>
    <s v="091"/>
    <s v="Provincia di Nuoro"/>
    <s v="3"/>
    <x v="11"/>
    <s v="Distretto di Macomer"/>
    <s v="Macomer"/>
    <n v="10295"/>
    <n v="10226"/>
    <x v="11"/>
  </r>
  <r>
    <s v="091050"/>
    <s v="091050"/>
    <s v="091"/>
    <x v="6"/>
    <s v="091"/>
    <s v="Provincia di Nuoro"/>
    <s v="3"/>
    <x v="11"/>
    <s v="Distretto di Macomer"/>
    <s v="Noragugume"/>
    <n v="326"/>
    <n v="324"/>
    <x v="11"/>
  </r>
  <r>
    <s v="091083"/>
    <s v="091083"/>
    <s v="091"/>
    <x v="6"/>
    <s v="091"/>
    <s v="Provincia di Nuoro"/>
    <s v="3"/>
    <x v="11"/>
    <s v="Distretto di Macomer"/>
    <s v="Silanus"/>
    <n v="2186"/>
    <n v="2177"/>
    <x v="11"/>
  </r>
  <r>
    <s v="091084"/>
    <s v="091084"/>
    <s v="091"/>
    <x v="6"/>
    <s v="091"/>
    <s v="Provincia di Nuoro"/>
    <s v="3"/>
    <x v="11"/>
    <s v="Distretto di Macomer"/>
    <s v="Sindia"/>
    <n v="1758"/>
    <n v="1733"/>
    <x v="11"/>
  </r>
  <r>
    <s v="091009"/>
    <s v="091009"/>
    <s v="091"/>
    <x v="6"/>
    <s v="091"/>
    <s v="Provincia di Nuoro"/>
    <s v="3"/>
    <x v="12"/>
    <s v="Distretto di Nuoro"/>
    <s v="Bitti"/>
    <n v="2932"/>
    <n v="2894"/>
    <x v="12"/>
  </r>
  <r>
    <s v="091017"/>
    <s v="091017"/>
    <s v="091"/>
    <x v="6"/>
    <s v="091"/>
    <s v="Provincia di Nuoro"/>
    <s v="3"/>
    <x v="12"/>
    <s v="Distretto di Nuoro"/>
    <s v="Dorgali"/>
    <n v="8584"/>
    <n v="8548"/>
    <x v="12"/>
  </r>
  <r>
    <s v="091024"/>
    <s v="091024"/>
    <s v="091"/>
    <x v="6"/>
    <s v="091"/>
    <s v="Provincia di Nuoro"/>
    <s v="3"/>
    <x v="12"/>
    <s v="Distretto di Nuoro"/>
    <s v="Fonni"/>
    <n v="4018"/>
    <n v="3970"/>
    <x v="12"/>
  </r>
  <r>
    <s v="091028"/>
    <s v="091028"/>
    <s v="091"/>
    <x v="6"/>
    <s v="091"/>
    <s v="Provincia di Nuoro"/>
    <s v="3"/>
    <x v="12"/>
    <s v="Distretto di Nuoro"/>
    <s v="Gavoi"/>
    <n v="2713"/>
    <n v="2695"/>
    <x v="12"/>
  </r>
  <r>
    <s v="091104"/>
    <s v="091104"/>
    <s v="091"/>
    <x v="6"/>
    <s v="091"/>
    <s v="Provincia di Nuoro"/>
    <s v="3"/>
    <x v="12"/>
    <s v="Distretto di Nuoro"/>
    <s v="Lodine"/>
    <n v="352"/>
    <n v="348"/>
    <x v="12"/>
  </r>
  <r>
    <s v="091043"/>
    <s v="091043"/>
    <s v="091"/>
    <x v="6"/>
    <s v="091"/>
    <s v="Provincia di Nuoro"/>
    <s v="3"/>
    <x v="12"/>
    <s v="Distretto di Nuoro"/>
    <s v="Lula"/>
    <n v="1441"/>
    <n v="1422"/>
    <x v="12"/>
  </r>
  <r>
    <s v="091046"/>
    <s v="091046"/>
    <s v="091"/>
    <x v="6"/>
    <s v="091"/>
    <s v="Provincia di Nuoro"/>
    <s v="3"/>
    <x v="12"/>
    <s v="Distretto di Nuoro"/>
    <s v="Mamoiada"/>
    <n v="2552"/>
    <n v="2555"/>
    <x v="12"/>
  </r>
  <r>
    <s v="091051"/>
    <s v="091051"/>
    <s v="091"/>
    <x v="6"/>
    <s v="091"/>
    <s v="Provincia di Nuoro"/>
    <s v="3"/>
    <x v="12"/>
    <s v="Distretto di Nuoro"/>
    <s v="Nuoro"/>
    <n v="37304"/>
    <n v="37091"/>
    <x v="12"/>
  </r>
  <r>
    <s v="091055"/>
    <s v="091055"/>
    <s v="091"/>
    <x v="6"/>
    <s v="091"/>
    <s v="Provincia di Nuoro"/>
    <s v="3"/>
    <x v="12"/>
    <s v="Distretto di Nuoro"/>
    <s v="Oliena"/>
    <n v="7236"/>
    <n v="7145"/>
    <x v="12"/>
  </r>
  <r>
    <s v="091056"/>
    <s v="091056"/>
    <s v="091"/>
    <x v="6"/>
    <s v="091"/>
    <s v="Provincia di Nuoro"/>
    <s v="3"/>
    <x v="12"/>
    <s v="Distretto di Nuoro"/>
    <s v="Ollolai"/>
    <n v="1329"/>
    <n v="1318"/>
    <x v="12"/>
  </r>
  <r>
    <s v="091057"/>
    <s v="091057"/>
    <s v="091"/>
    <x v="6"/>
    <s v="091"/>
    <s v="Provincia di Nuoro"/>
    <s v="3"/>
    <x v="12"/>
    <s v="Distretto di Nuoro"/>
    <s v="Olzai"/>
    <n v="887"/>
    <n v="875"/>
    <x v="12"/>
  </r>
  <r>
    <s v="091058"/>
    <s v="091058"/>
    <s v="091"/>
    <x v="6"/>
    <s v="091"/>
    <s v="Provincia di Nuoro"/>
    <s v="3"/>
    <x v="12"/>
    <s v="Distretto di Nuoro"/>
    <s v="Onani"/>
    <n v="391"/>
    <n v="391"/>
    <x v="12"/>
  </r>
  <r>
    <s v="091060"/>
    <s v="091060"/>
    <s v="091"/>
    <x v="6"/>
    <s v="091"/>
    <s v="Provincia di Nuoro"/>
    <s v="3"/>
    <x v="12"/>
    <s v="Distretto di Nuoro"/>
    <s v="Oniferi"/>
    <n v="900"/>
    <n v="898"/>
    <x v="12"/>
  </r>
  <r>
    <s v="091061"/>
    <s v="091061"/>
    <s v="091"/>
    <x v="6"/>
    <s v="091"/>
    <s v="Provincia di Nuoro"/>
    <s v="3"/>
    <x v="12"/>
    <s v="Distretto di Nuoro"/>
    <s v="Orani"/>
    <n v="2921"/>
    <n v="2891"/>
    <x v="12"/>
  </r>
  <r>
    <s v="091062"/>
    <s v="091062"/>
    <s v="091"/>
    <x v="6"/>
    <s v="091"/>
    <s v="Provincia di Nuoro"/>
    <s v="3"/>
    <x v="12"/>
    <s v="Distretto di Nuoro"/>
    <s v="Orgosolo"/>
    <n v="4278"/>
    <n v="4229"/>
    <x v="12"/>
  </r>
  <r>
    <s v="091064"/>
    <s v="091064"/>
    <s v="091"/>
    <x v="6"/>
    <s v="091"/>
    <s v="Provincia di Nuoro"/>
    <s v="3"/>
    <x v="12"/>
    <s v="Distretto di Nuoro"/>
    <s v="Orotelli"/>
    <n v="2085"/>
    <n v="2054"/>
    <x v="12"/>
  </r>
  <r>
    <s v="091067"/>
    <s v="091067"/>
    <s v="091"/>
    <x v="6"/>
    <s v="091"/>
    <s v="Provincia di Nuoro"/>
    <s v="3"/>
    <x v="12"/>
    <s v="Distretto di Nuoro"/>
    <s v="Orune"/>
    <n v="2451"/>
    <n v="2406"/>
    <x v="12"/>
  </r>
  <r>
    <s v="091068"/>
    <s v="091068"/>
    <s v="091"/>
    <x v="6"/>
    <s v="091"/>
    <s v="Provincia di Nuoro"/>
    <s v="3"/>
    <x v="12"/>
    <s v="Distretto di Nuoro"/>
    <s v="Osidda"/>
    <n v="251"/>
    <n v="259"/>
    <x v="12"/>
  </r>
  <r>
    <s v="091070"/>
    <s v="091070"/>
    <s v="091"/>
    <x v="6"/>
    <s v="091"/>
    <s v="Provincia di Nuoro"/>
    <s v="3"/>
    <x v="12"/>
    <s v="Distretto di Nuoro"/>
    <s v="Ottana"/>
    <n v="2373"/>
    <n v="2334"/>
    <x v="12"/>
  </r>
  <r>
    <s v="091077"/>
    <s v="091077"/>
    <s v="091"/>
    <x v="6"/>
    <s v="091"/>
    <s v="Provincia di Nuoro"/>
    <s v="3"/>
    <x v="12"/>
    <s v="Distretto di Nuoro"/>
    <s v="Sarule"/>
    <n v="1708"/>
    <n v="1691"/>
    <x v="12"/>
  </r>
  <r>
    <s v="104003"/>
    <s v="090002"/>
    <s v="104"/>
    <x v="7"/>
    <s v="090"/>
    <s v="Provincia di Sassari"/>
    <s v="2"/>
    <x v="13"/>
    <s v="Distretto di Olbia"/>
    <s v="Ala' dei sardi"/>
    <n v="1910"/>
    <n v="1899"/>
    <x v="13"/>
  </r>
  <r>
    <s v="104004"/>
    <s v="090006"/>
    <s v="104"/>
    <x v="7"/>
    <s v="090"/>
    <s v="Provincia di Sassari"/>
    <s v="2"/>
    <x v="13"/>
    <s v="Distretto di Olbia"/>
    <s v="Arzachena"/>
    <n v="13544"/>
    <n v="13562"/>
    <x v="13"/>
  </r>
  <r>
    <s v="104006"/>
    <s v="090009"/>
    <s v="104"/>
    <x v="7"/>
    <s v="090"/>
    <s v="Provincia di Sassari"/>
    <s v="2"/>
    <x v="13"/>
    <s v="Distretto di Olbia"/>
    <s v="Berchidda"/>
    <n v="2832"/>
    <n v="2810"/>
    <x v="13"/>
  </r>
  <r>
    <s v="104008"/>
    <s v="090017"/>
    <s v="104"/>
    <x v="7"/>
    <s v="090"/>
    <s v="Provincia di Sassari"/>
    <s v="2"/>
    <x v="13"/>
    <s v="Distretto di Olbia"/>
    <s v="Budduso'"/>
    <n v="3908"/>
    <n v="3897"/>
    <x v="13"/>
  </r>
  <r>
    <s v="104009"/>
    <s v="090091"/>
    <s v="104"/>
    <x v="7"/>
    <s v="090"/>
    <s v="Provincia di Sassari"/>
    <s v="2"/>
    <x v="13"/>
    <s v="Distretto di Olbia"/>
    <s v="Budoni"/>
    <n v="5125"/>
    <n v="5133"/>
    <x v="13"/>
  </r>
  <r>
    <s v="104011"/>
    <s v="090083"/>
    <s v="104"/>
    <x v="7"/>
    <s v="090"/>
    <s v="Provincia di Sassari"/>
    <s v="2"/>
    <x v="13"/>
    <s v="Distretto di Olbia"/>
    <s v="Golfo aranci"/>
    <n v="2401"/>
    <n v="2429"/>
    <x v="13"/>
  </r>
  <r>
    <s v="104012"/>
    <s v="090035"/>
    <s v="104"/>
    <x v="7"/>
    <s v="090"/>
    <s v="Provincia di Sassari"/>
    <s v="2"/>
    <x v="13"/>
    <s v="Distretto di Olbia"/>
    <s v="La maddalena"/>
    <n v="11408"/>
    <n v="11332"/>
    <x v="13"/>
  </r>
  <r>
    <s v="104013"/>
    <s v="090084"/>
    <s v="104"/>
    <x v="7"/>
    <s v="090"/>
    <s v="Provincia di Sassari"/>
    <s v="2"/>
    <x v="13"/>
    <s v="Distretto di Olbia"/>
    <s v="Loiri porto san paolo"/>
    <n v="3383"/>
    <n v="3399"/>
    <x v="13"/>
  </r>
  <r>
    <s v="104016"/>
    <s v="090041"/>
    <s v="104"/>
    <x v="7"/>
    <s v="090"/>
    <s v="Provincia di Sassari"/>
    <s v="2"/>
    <x v="13"/>
    <s v="Distretto di Olbia"/>
    <s v="Monti"/>
    <n v="2456"/>
    <n v="2425"/>
    <x v="13"/>
  </r>
  <r>
    <s v="104017"/>
    <s v="090047"/>
    <s v="104"/>
    <x v="7"/>
    <s v="090"/>
    <s v="Provincia di Sassari"/>
    <s v="2"/>
    <x v="13"/>
    <s v="Distretto di Olbia"/>
    <s v="Olbia"/>
    <n v="58723"/>
    <n v="59368"/>
    <x v="13"/>
  </r>
  <r>
    <s v="104018"/>
    <s v="090049"/>
    <s v="104"/>
    <x v="7"/>
    <s v="090"/>
    <s v="Provincia di Sassari"/>
    <s v="2"/>
    <x v="13"/>
    <s v="Distretto di Olbia"/>
    <s v="Oschiri"/>
    <n v="3343"/>
    <n v="3320"/>
    <x v="13"/>
  </r>
  <r>
    <s v="104019"/>
    <s v="090090"/>
    <s v="104"/>
    <x v="7"/>
    <s v="090"/>
    <s v="Provincia di Sassari"/>
    <s v="2"/>
    <x v="13"/>
    <s v="Distretto di Olbia"/>
    <s v="Padru"/>
    <n v="2151"/>
    <n v="2144"/>
    <x v="13"/>
  </r>
  <r>
    <s v="104020"/>
    <s v="090054"/>
    <s v="104"/>
    <x v="7"/>
    <s v="090"/>
    <s v="Provincia di Sassari"/>
    <s v="2"/>
    <x v="13"/>
    <s v="Distretto di Olbia"/>
    <s v="Palau"/>
    <n v="4204"/>
    <n v="4214"/>
    <x v="13"/>
  </r>
  <r>
    <s v="104023"/>
    <s v="090092"/>
    <s v="104"/>
    <x v="7"/>
    <s v="090"/>
    <s v="Provincia di Sassari"/>
    <s v="2"/>
    <x v="13"/>
    <s v="Distretto di Olbia"/>
    <s v="San teodoro"/>
    <n v="4851"/>
    <n v="4934"/>
    <x v="13"/>
  </r>
  <r>
    <s v="104022"/>
    <s v="090063"/>
    <s v="104"/>
    <x v="7"/>
    <s v="090"/>
    <s v="Provincia di Sassari"/>
    <s v="2"/>
    <x v="13"/>
    <s v="Distretto di Olbia"/>
    <s v="Santa teresa gallura"/>
    <n v="5215"/>
    <n v="5232"/>
    <x v="13"/>
  </r>
  <r>
    <s v="104021"/>
    <s v="090085"/>
    <s v="104"/>
    <x v="7"/>
    <s v="090"/>
    <s v="Provincia di Sassari"/>
    <s v="2"/>
    <x v="13"/>
    <s v="Distretto di Olbia"/>
    <s v="Sant'antonio di gallura"/>
    <n v="1546"/>
    <n v="1514"/>
    <x v="13"/>
  </r>
  <r>
    <s v="104024"/>
    <s v="090080"/>
    <s v="104"/>
    <x v="7"/>
    <s v="090"/>
    <s v="Provincia di Sassari"/>
    <s v="2"/>
    <x v="13"/>
    <s v="Distretto di Olbia"/>
    <s v="Telti"/>
    <n v="2295"/>
    <n v="2291"/>
    <x v="13"/>
  </r>
  <r>
    <s v="095005"/>
    <s v="095005"/>
    <s v="095"/>
    <x v="0"/>
    <s v="095"/>
    <s v="Provincia di Oristano"/>
    <s v="5"/>
    <x v="14"/>
    <s v="Distretto di Oristano"/>
    <s v="Allai"/>
    <n v="362"/>
    <n v="360"/>
    <x v="14"/>
  </r>
  <r>
    <s v="095011"/>
    <s v="095011"/>
    <s v="095"/>
    <x v="0"/>
    <s v="095"/>
    <s v="Provincia di Oristano"/>
    <s v="5"/>
    <x v="14"/>
    <s v="Distretto di Oristano"/>
    <s v="Baratili san pietro"/>
    <n v="1334"/>
    <n v="1332"/>
    <x v="14"/>
  </r>
  <r>
    <s v="095013"/>
    <s v="095013"/>
    <s v="095"/>
    <x v="0"/>
    <s v="095"/>
    <s v="Provincia di Oristano"/>
    <s v="5"/>
    <x v="14"/>
    <s v="Distretto di Oristano"/>
    <s v="Bauladu"/>
    <n v="693"/>
    <n v="696"/>
    <x v="14"/>
  </r>
  <r>
    <s v="095018"/>
    <s v="095018"/>
    <s v="095"/>
    <x v="0"/>
    <s v="095"/>
    <s v="Provincia di Oristano"/>
    <s v="5"/>
    <x v="14"/>
    <s v="Distretto di Oristano"/>
    <s v="Cabras"/>
    <n v="9247"/>
    <n v="9213"/>
    <x v="14"/>
  </r>
  <r>
    <s v="095027"/>
    <s v="095027"/>
    <s v="095"/>
    <x v="0"/>
    <s v="095"/>
    <s v="Provincia di Oristano"/>
    <s v="5"/>
    <x v="14"/>
    <s v="Distretto di Oristano"/>
    <s v="Milis"/>
    <n v="1577"/>
    <n v="1592"/>
    <x v="14"/>
  </r>
  <r>
    <s v="095031"/>
    <s v="095031"/>
    <s v="095"/>
    <x v="0"/>
    <s v="095"/>
    <s v="Provincia di Oristano"/>
    <s v="5"/>
    <x v="14"/>
    <s v="Distretto di Oristano"/>
    <s v="Narbolia"/>
    <n v="1822"/>
    <n v="1798"/>
    <x v="14"/>
  </r>
  <r>
    <s v="095035"/>
    <s v="095035"/>
    <s v="095"/>
    <x v="0"/>
    <s v="095"/>
    <s v="Provincia di Oristano"/>
    <s v="5"/>
    <x v="14"/>
    <s v="Distretto di Oristano"/>
    <s v="Nurachi"/>
    <n v="1814"/>
    <n v="1793"/>
    <x v="14"/>
  </r>
  <r>
    <s v="095037"/>
    <s v="095037"/>
    <s v="095"/>
    <x v="0"/>
    <s v="095"/>
    <s v="Provincia di Oristano"/>
    <s v="5"/>
    <x v="14"/>
    <s v="Distretto di Oristano"/>
    <s v="Ollastra"/>
    <n v="1242"/>
    <n v="1239"/>
    <x v="14"/>
  </r>
  <r>
    <s v="095038"/>
    <s v="095038"/>
    <s v="095"/>
    <x v="0"/>
    <s v="095"/>
    <s v="Provincia di Oristano"/>
    <s v="5"/>
    <x v="14"/>
    <s v="Distretto di Oristano"/>
    <s v="Oristano"/>
    <n v="31677"/>
    <n v="31630"/>
    <x v="14"/>
  </r>
  <r>
    <s v="095039"/>
    <s v="095039"/>
    <s v="095"/>
    <x v="0"/>
    <s v="095"/>
    <s v="Provincia di Oristano"/>
    <s v="5"/>
    <x v="14"/>
    <s v="Distretto di Oristano"/>
    <s v="Palmas arborea"/>
    <n v="1491"/>
    <n v="1493"/>
    <x v="14"/>
  </r>
  <r>
    <s v="095043"/>
    <s v="095043"/>
    <s v="095"/>
    <x v="0"/>
    <s v="095"/>
    <s v="Provincia di Oristano"/>
    <s v="5"/>
    <x v="14"/>
    <s v="Distretto di Oristano"/>
    <s v="Riola sardo"/>
    <n v="2158"/>
    <n v="2146"/>
    <x v="14"/>
  </r>
  <r>
    <s v="095045"/>
    <s v="095045"/>
    <s v="095"/>
    <x v="0"/>
    <s v="095"/>
    <s v="Provincia di Oristano"/>
    <s v="5"/>
    <x v="14"/>
    <s v="Distretto di Oristano"/>
    <s v="Samugheo"/>
    <n v="3100"/>
    <n v="3081"/>
    <x v="14"/>
  </r>
  <r>
    <s v="095050"/>
    <s v="095050"/>
    <s v="095"/>
    <x v="0"/>
    <s v="095"/>
    <s v="Provincia di Oristano"/>
    <s v="5"/>
    <x v="14"/>
    <s v="Distretto di Oristano"/>
    <s v="San vero milis"/>
    <n v="2498"/>
    <n v="2517"/>
    <x v="14"/>
  </r>
  <r>
    <s v="095047"/>
    <s v="095047"/>
    <s v="095"/>
    <x v="0"/>
    <s v="095"/>
    <s v="Provincia di Oristano"/>
    <s v="5"/>
    <x v="14"/>
    <s v="Distretto di Oristano"/>
    <s v="Santa giusta"/>
    <n v="4874"/>
    <n v="4814"/>
    <x v="14"/>
  </r>
  <r>
    <s v="095056"/>
    <s v="095056"/>
    <s v="095"/>
    <x v="0"/>
    <s v="095"/>
    <s v="Provincia di Oristano"/>
    <s v="5"/>
    <x v="14"/>
    <s v="Distretto di Oristano"/>
    <s v="Siamaggiore"/>
    <n v="940"/>
    <n v="949"/>
    <x v="14"/>
  </r>
  <r>
    <s v="095057"/>
    <s v="095057"/>
    <s v="095"/>
    <x v="0"/>
    <s v="095"/>
    <s v="Provincia di Oristano"/>
    <s v="5"/>
    <x v="14"/>
    <s v="Distretto di Oristano"/>
    <s v="Siamanna"/>
    <n v="823"/>
    <n v="832"/>
    <x v="14"/>
  </r>
  <r>
    <s v="095076"/>
    <s v="095076"/>
    <s v="095"/>
    <x v="0"/>
    <s v="095"/>
    <s v="Provincia di Oristano"/>
    <s v="5"/>
    <x v="14"/>
    <s v="Distretto di Oristano"/>
    <s v="Siapiccia"/>
    <n v="371"/>
    <n v="364"/>
    <x v="14"/>
  </r>
  <r>
    <s v="095059"/>
    <s v="095059"/>
    <s v="095"/>
    <x v="0"/>
    <s v="095"/>
    <s v="Provincia di Oristano"/>
    <s v="5"/>
    <x v="14"/>
    <s v="Distretto di Oristano"/>
    <s v="Simaxis"/>
    <n v="2260"/>
    <n v="2256"/>
    <x v="14"/>
  </r>
  <r>
    <s v="095062"/>
    <s v="095062"/>
    <s v="095"/>
    <x v="0"/>
    <s v="095"/>
    <s v="Provincia di Oristano"/>
    <s v="5"/>
    <x v="14"/>
    <s v="Distretto di Oristano"/>
    <s v="Solarussa"/>
    <n v="2448"/>
    <n v="2427"/>
    <x v="14"/>
  </r>
  <r>
    <s v="095066"/>
    <s v="095066"/>
    <s v="095"/>
    <x v="0"/>
    <s v="095"/>
    <s v="Provincia di Oristano"/>
    <s v="5"/>
    <x v="14"/>
    <s v="Distretto di Oristano"/>
    <s v="Tramatza"/>
    <n v="998"/>
    <n v="979"/>
    <x v="14"/>
  </r>
  <r>
    <s v="095071"/>
    <s v="095071"/>
    <s v="095"/>
    <x v="0"/>
    <s v="095"/>
    <s v="Provincia di Oristano"/>
    <s v="5"/>
    <x v="14"/>
    <s v="Distretto di Oristano"/>
    <s v="Villanova truschedu"/>
    <n v="318"/>
    <n v="307"/>
    <x v="14"/>
  </r>
  <r>
    <s v="095072"/>
    <s v="095072"/>
    <s v="095"/>
    <x v="0"/>
    <s v="095"/>
    <s v="Provincia di Oristano"/>
    <s v="5"/>
    <x v="14"/>
    <s v="Distretto di Oristano"/>
    <s v="Villaurbana"/>
    <n v="1676"/>
    <n v="1659"/>
    <x v="14"/>
  </r>
  <r>
    <s v="095074"/>
    <s v="095074"/>
    <s v="095"/>
    <x v="0"/>
    <s v="095"/>
    <s v="Provincia di Oristano"/>
    <s v="5"/>
    <x v="14"/>
    <s v="Distretto di Oristano"/>
    <s v="Zeddiani"/>
    <n v="1164"/>
    <n v="1163"/>
    <x v="14"/>
  </r>
  <r>
    <s v="095075"/>
    <s v="095075"/>
    <s v="095"/>
    <x v="0"/>
    <s v="095"/>
    <s v="Provincia di Oristano"/>
    <s v="5"/>
    <x v="14"/>
    <s v="Distretto di Oristano"/>
    <s v="Zerfaliu"/>
    <n v="1116"/>
    <n v="1099"/>
    <x v="14"/>
  </r>
  <r>
    <s v="090004"/>
    <s v="090004"/>
    <s v="090"/>
    <x v="1"/>
    <s v="090"/>
    <s v="Provincia di Sassari"/>
    <s v="1"/>
    <x v="15"/>
    <s v="Distretto di Ozieri"/>
    <s v="Anela"/>
    <n v="665"/>
    <n v="657"/>
    <x v="15"/>
  </r>
  <r>
    <s v="090005"/>
    <s v="090005"/>
    <s v="090"/>
    <x v="1"/>
    <s v="090"/>
    <s v="Provincia di Sassari"/>
    <s v="1"/>
    <x v="15"/>
    <s v="Distretto di Ozieri"/>
    <s v="Ardara"/>
    <n v="780"/>
    <n v="782"/>
    <x v="15"/>
  </r>
  <r>
    <s v="090008"/>
    <s v="090008"/>
    <s v="090"/>
    <x v="1"/>
    <s v="090"/>
    <s v="Provincia di Sassari"/>
    <s v="1"/>
    <x v="15"/>
    <s v="Distretto di Ozieri"/>
    <s v="Benetutti"/>
    <n v="1912"/>
    <n v="1889"/>
    <x v="15"/>
  </r>
  <r>
    <s v="090012"/>
    <s v="090012"/>
    <s v="090"/>
    <x v="1"/>
    <s v="090"/>
    <s v="Provincia di Sassari"/>
    <s v="1"/>
    <x v="15"/>
    <s v="Distretto di Ozieri"/>
    <s v="Bono"/>
    <n v="3583"/>
    <n v="3565"/>
    <x v="15"/>
  </r>
  <r>
    <s v="090016"/>
    <s v="090016"/>
    <s v="090"/>
    <x v="1"/>
    <s v="090"/>
    <s v="Provincia di Sassari"/>
    <s v="1"/>
    <x v="15"/>
    <s v="Distretto di Ozieri"/>
    <s v="Bottidda"/>
    <n v="713"/>
    <n v="694"/>
    <x v="15"/>
  </r>
  <r>
    <s v="090018"/>
    <s v="090018"/>
    <s v="090"/>
    <x v="1"/>
    <s v="090"/>
    <s v="Provincia di Sassari"/>
    <s v="1"/>
    <x v="15"/>
    <s v="Distretto di Ozieri"/>
    <s v="Bultei"/>
    <n v="1005"/>
    <n v="967"/>
    <x v="15"/>
  </r>
  <r>
    <s v="090020"/>
    <s v="090020"/>
    <s v="090"/>
    <x v="1"/>
    <s v="090"/>
    <s v="Provincia di Sassari"/>
    <s v="1"/>
    <x v="15"/>
    <s v="Distretto di Ozieri"/>
    <s v="Burgos"/>
    <n v="941"/>
    <n v="938"/>
    <x v="15"/>
  </r>
  <r>
    <s v="090028"/>
    <s v="090028"/>
    <s v="090"/>
    <x v="1"/>
    <s v="090"/>
    <s v="Provincia di Sassari"/>
    <s v="1"/>
    <x v="15"/>
    <s v="Distretto di Ozieri"/>
    <s v="Esporlatu"/>
    <n v="407"/>
    <n v="398"/>
    <x v="15"/>
  </r>
  <r>
    <s v="090031"/>
    <s v="090031"/>
    <s v="090"/>
    <x v="1"/>
    <s v="090"/>
    <s v="Provincia di Sassari"/>
    <s v="1"/>
    <x v="15"/>
    <s v="Distretto di Ozieri"/>
    <s v="Illorai"/>
    <n v="904"/>
    <n v="886"/>
    <x v="15"/>
  </r>
  <r>
    <s v="090032"/>
    <s v="090032"/>
    <s v="090"/>
    <x v="1"/>
    <s v="090"/>
    <s v="Provincia di Sassari"/>
    <s v="1"/>
    <x v="15"/>
    <s v="Distretto di Ozieri"/>
    <s v="Ittireddu"/>
    <n v="544"/>
    <n v="525"/>
    <x v="15"/>
  </r>
  <r>
    <s v="090042"/>
    <s v="090042"/>
    <s v="090"/>
    <x v="1"/>
    <s v="090"/>
    <s v="Provincia di Sassari"/>
    <s v="1"/>
    <x v="15"/>
    <s v="Distretto di Ozieri"/>
    <s v="Mores"/>
    <n v="1917"/>
    <n v="1896"/>
    <x v="15"/>
  </r>
  <r>
    <s v="090044"/>
    <s v="090044"/>
    <s v="090"/>
    <x v="1"/>
    <s v="090"/>
    <s v="Provincia di Sassari"/>
    <s v="1"/>
    <x v="15"/>
    <s v="Distretto di Ozieri"/>
    <s v="Nughedu di san nicolo'"/>
    <n v="839"/>
    <n v="827"/>
    <x v="15"/>
  </r>
  <r>
    <s v="090045"/>
    <s v="090045"/>
    <s v="090"/>
    <x v="1"/>
    <s v="090"/>
    <s v="Provincia di Sassari"/>
    <s v="1"/>
    <x v="15"/>
    <s v="Distretto di Ozieri"/>
    <s v="Nule"/>
    <n v="1402"/>
    <n v="1392"/>
    <x v="15"/>
  </r>
  <r>
    <s v="090052"/>
    <s v="090052"/>
    <s v="090"/>
    <x v="1"/>
    <s v="090"/>
    <s v="Provincia di Sassari"/>
    <s v="1"/>
    <x v="15"/>
    <s v="Distretto di Ozieri"/>
    <s v="Ozieri"/>
    <n v="10756"/>
    <n v="10682"/>
    <x v="15"/>
  </r>
  <r>
    <s v="090055"/>
    <s v="090055"/>
    <s v="090"/>
    <x v="1"/>
    <s v="090"/>
    <s v="Provincia di Sassari"/>
    <s v="1"/>
    <x v="15"/>
    <s v="Distretto di Ozieri"/>
    <s v="Pattada"/>
    <n v="3156"/>
    <n v="3127"/>
    <x v="15"/>
  </r>
  <r>
    <s v="090075"/>
    <s v="090075"/>
    <s v="090"/>
    <x v="1"/>
    <s v="090"/>
    <s v="Provincia di Sassari"/>
    <s v="1"/>
    <x v="15"/>
    <s v="Distretto di Ozieri"/>
    <s v="Tula"/>
    <n v="1555"/>
    <n v="1574"/>
    <x v="15"/>
  </r>
  <r>
    <s v="092008"/>
    <s v="111007"/>
    <s v="092"/>
    <x v="2"/>
    <s v="111"/>
    <s v="Provincia del Sud Sardegna"/>
    <s v="8"/>
    <x v="16"/>
    <s v="Distretto di Quartu-Parteolla"/>
    <s v="Burcei"/>
    <n v="2829"/>
    <n v="2778"/>
    <x v="16"/>
  </r>
  <r>
    <s v="092017"/>
    <s v="111014"/>
    <s v="092"/>
    <x v="2"/>
    <s v="111"/>
    <s v="Provincia del Sud Sardegna"/>
    <s v="8"/>
    <x v="16"/>
    <s v="Distretto di Quartu-Parteolla"/>
    <s v="Dolianova"/>
    <n v="9744"/>
    <n v="9707"/>
    <x v="16"/>
  </r>
  <r>
    <s v="092020"/>
    <s v="111017"/>
    <s v="092"/>
    <x v="2"/>
    <s v="111"/>
    <s v="Provincia del Sud Sardegna"/>
    <s v="8"/>
    <x v="16"/>
    <s v="Distretto di Quartu-Parteolla"/>
    <s v="Donori"/>
    <n v="2097"/>
    <n v="2108"/>
    <x v="16"/>
  </r>
  <r>
    <s v="092037"/>
    <s v="092037"/>
    <s v="092"/>
    <x v="2"/>
    <s v="292"/>
    <s v="Città metropolitana di Cagliari"/>
    <s v="8"/>
    <x v="16"/>
    <s v="Distretto di Quartu-Parteolla"/>
    <s v="Maracalagonis"/>
    <n v="7885"/>
    <n v="7912"/>
    <x v="16"/>
  </r>
  <r>
    <s v="092051"/>
    <s v="092051"/>
    <s v="092"/>
    <x v="2"/>
    <s v="292"/>
    <s v="Città metropolitana di Cagliari"/>
    <s v="8"/>
    <x v="16"/>
    <s v="Distretto di Quartu-Parteolla"/>
    <s v="Quartu sant'elena"/>
    <n v="71282"/>
    <n v="71125"/>
    <x v="16"/>
  </r>
  <r>
    <s v="092071"/>
    <s v="111076"/>
    <s v="092"/>
    <x v="2"/>
    <s v="111"/>
    <s v="Provincia del Sud Sardegna"/>
    <s v="8"/>
    <x v="16"/>
    <s v="Distretto di Quartu-Parteolla"/>
    <s v="Serdiana"/>
    <n v="2641"/>
    <n v="2655"/>
    <x v="16"/>
  </r>
  <r>
    <s v="092080"/>
    <s v="092080"/>
    <s v="092"/>
    <x v="2"/>
    <s v="292"/>
    <s v="Città metropolitana di Cagliari"/>
    <s v="8"/>
    <x v="16"/>
    <s v="Distretto di Quartu-Parteolla"/>
    <s v="Sinnai"/>
    <n v="17119"/>
    <n v="17225"/>
    <x v="16"/>
  </r>
  <r>
    <s v="092082"/>
    <s v="111087"/>
    <s v="092"/>
    <x v="2"/>
    <s v="111"/>
    <s v="Provincia del Sud Sardegna"/>
    <s v="8"/>
    <x v="16"/>
    <s v="Distretto di Quartu-Parteolla"/>
    <s v="Soleminis"/>
    <n v="1897"/>
    <n v="1912"/>
    <x v="16"/>
  </r>
  <r>
    <s v="106002"/>
    <s v="111005"/>
    <s v="106"/>
    <x v="4"/>
    <s v="111"/>
    <s v="Provincia del Sud Sardegna"/>
    <s v="6"/>
    <x v="17"/>
    <s v="Distretto di Sanluri"/>
    <s v="Barumini"/>
    <n v="1292"/>
    <n v="1292"/>
    <x v="17"/>
  </r>
  <r>
    <s v="106003"/>
    <s v="111012"/>
    <s v="106"/>
    <x v="4"/>
    <s v="111"/>
    <s v="Provincia del Sud Sardegna"/>
    <s v="6"/>
    <x v="17"/>
    <s v="Distretto di Sanluri"/>
    <s v="Collinas"/>
    <n v="864"/>
    <n v="857"/>
    <x v="17"/>
  </r>
  <r>
    <s v="106004"/>
    <s v="111022"/>
    <s v="106"/>
    <x v="4"/>
    <s v="111"/>
    <s v="Provincia del Sud Sardegna"/>
    <s v="6"/>
    <x v="17"/>
    <s v="Distretto di Sanluri"/>
    <s v="Furtei"/>
    <n v="1668"/>
    <n v="1658"/>
    <x v="17"/>
  </r>
  <r>
    <s v="106005"/>
    <s v="111024"/>
    <s v="106"/>
    <x v="4"/>
    <s v="111"/>
    <s v="Provincia del Sud Sardegna"/>
    <s v="6"/>
    <x v="17"/>
    <s v="Distretto di Sanluri"/>
    <s v="Genuri"/>
    <n v="342"/>
    <n v="336"/>
    <x v="17"/>
  </r>
  <r>
    <s v="106006"/>
    <s v="111027"/>
    <s v="106"/>
    <x v="4"/>
    <s v="111"/>
    <s v="Provincia del Sud Sardegna"/>
    <s v="6"/>
    <x v="17"/>
    <s v="Distretto di Sanluri"/>
    <s v="Gesturi"/>
    <n v="1262"/>
    <n v="1249"/>
    <x v="17"/>
  </r>
  <r>
    <s v="106009"/>
    <s v="111037"/>
    <s v="106"/>
    <x v="4"/>
    <s v="111"/>
    <s v="Provincia del Sud Sardegna"/>
    <s v="6"/>
    <x v="17"/>
    <s v="Distretto di Sanluri"/>
    <s v="Las plassas"/>
    <n v="247"/>
    <n v="240"/>
    <x v="17"/>
  </r>
  <r>
    <s v="106010"/>
    <s v="111038"/>
    <s v="106"/>
    <x v="4"/>
    <s v="111"/>
    <s v="Provincia del Sud Sardegna"/>
    <s v="6"/>
    <x v="17"/>
    <s v="Distretto di Sanluri"/>
    <s v="Lunamatrona"/>
    <n v="1729"/>
    <n v="1722"/>
    <x v="17"/>
  </r>
  <r>
    <s v="106012"/>
    <s v="111053"/>
    <s v="106"/>
    <x v="4"/>
    <s v="111"/>
    <s v="Provincia del Sud Sardegna"/>
    <s v="6"/>
    <x v="17"/>
    <s v="Distretto di Sanluri"/>
    <s v="Pauli arbarei"/>
    <n v="645"/>
    <n v="630"/>
    <x v="17"/>
  </r>
  <r>
    <s v="106013"/>
    <s v="111059"/>
    <s v="106"/>
    <x v="4"/>
    <s v="111"/>
    <s v="Provincia del Sud Sardegna"/>
    <s v="6"/>
    <x v="17"/>
    <s v="Distretto di Sanluri"/>
    <s v="Samassi"/>
    <n v="5256"/>
    <n v="5206"/>
    <x v="17"/>
  </r>
  <r>
    <s v="106015"/>
    <s v="111067"/>
    <s v="106"/>
    <x v="4"/>
    <s v="111"/>
    <s v="Provincia del Sud Sardegna"/>
    <s v="6"/>
    <x v="17"/>
    <s v="Distretto di Sanluri"/>
    <s v="Sanluri"/>
    <n v="8543"/>
    <n v="8532"/>
    <x v="17"/>
  </r>
  <r>
    <s v="106017"/>
    <s v="111073"/>
    <s v="106"/>
    <x v="4"/>
    <s v="111"/>
    <s v="Provincia del Sud Sardegna"/>
    <s v="6"/>
    <x v="17"/>
    <s v="Distretto di Sanluri"/>
    <s v="Segariu"/>
    <n v="1226"/>
    <n v="1203"/>
    <x v="17"/>
  </r>
  <r>
    <s v="106018"/>
    <s v="111077"/>
    <s v="106"/>
    <x v="4"/>
    <s v="111"/>
    <s v="Provincia del Sud Sardegna"/>
    <s v="6"/>
    <x v="17"/>
    <s v="Distretto di Sanluri"/>
    <s v="Serramanna"/>
    <n v="9233"/>
    <n v="9206"/>
    <x v="17"/>
  </r>
  <r>
    <s v="106019"/>
    <s v="111078"/>
    <s v="106"/>
    <x v="4"/>
    <s v="111"/>
    <s v="Provincia del Sud Sardegna"/>
    <s v="6"/>
    <x v="17"/>
    <s v="Distretto di Sanluri"/>
    <s v="Serrenti"/>
    <n v="4921"/>
    <n v="4892"/>
    <x v="17"/>
  </r>
  <r>
    <s v="106020"/>
    <s v="111080"/>
    <s v="106"/>
    <x v="4"/>
    <s v="111"/>
    <s v="Provincia del Sud Sardegna"/>
    <s v="6"/>
    <x v="17"/>
    <s v="Distretto di Sanluri"/>
    <s v="Setzu"/>
    <n v="141"/>
    <n v="151"/>
    <x v="17"/>
  </r>
  <r>
    <s v="106021"/>
    <s v="111083"/>
    <s v="106"/>
    <x v="4"/>
    <s v="111"/>
    <s v="Provincia del Sud Sardegna"/>
    <s v="6"/>
    <x v="17"/>
    <s v="Distretto di Sanluri"/>
    <s v="Siddi"/>
    <n v="664"/>
    <n v="655"/>
    <x v="17"/>
  </r>
  <r>
    <s v="106022"/>
    <s v="111091"/>
    <s v="106"/>
    <x v="4"/>
    <s v="111"/>
    <s v="Provincia del Sud Sardegna"/>
    <s v="6"/>
    <x v="17"/>
    <s v="Distretto di Sanluri"/>
    <s v="Tuili"/>
    <n v="1040"/>
    <n v="1023"/>
    <x v="17"/>
  </r>
  <r>
    <s v="106023"/>
    <s v="111092"/>
    <s v="106"/>
    <x v="4"/>
    <s v="111"/>
    <s v="Provincia del Sud Sardegna"/>
    <s v="6"/>
    <x v="17"/>
    <s v="Distretto di Sanluri"/>
    <s v="Turri"/>
    <n v="438"/>
    <n v="431"/>
    <x v="17"/>
  </r>
  <r>
    <s v="106024"/>
    <s v="111094"/>
    <s v="106"/>
    <x v="4"/>
    <s v="111"/>
    <s v="Provincia del Sud Sardegna"/>
    <s v="6"/>
    <x v="17"/>
    <s v="Distretto di Sanluri"/>
    <s v="Ussaramanna"/>
    <n v="561"/>
    <n v="545"/>
    <x v="17"/>
  </r>
  <r>
    <s v="106026"/>
    <s v="111097"/>
    <s v="106"/>
    <x v="4"/>
    <s v="111"/>
    <s v="Provincia del Sud Sardegna"/>
    <s v="6"/>
    <x v="17"/>
    <s v="Distretto di Sanluri"/>
    <s v="Villamar"/>
    <n v="2788"/>
    <n v="2756"/>
    <x v="17"/>
  </r>
  <r>
    <s v="106027"/>
    <s v="111100"/>
    <s v="106"/>
    <x v="4"/>
    <s v="111"/>
    <s v="Provincia del Sud Sardegna"/>
    <s v="6"/>
    <x v="17"/>
    <s v="Distretto di Sanluri"/>
    <s v="Villanovaforru"/>
    <n v="633"/>
    <n v="638"/>
    <x v="17"/>
  </r>
  <r>
    <s v="106028"/>
    <s v="111101"/>
    <s v="106"/>
    <x v="4"/>
    <s v="111"/>
    <s v="Provincia del Sud Sardegna"/>
    <s v="6"/>
    <x v="17"/>
    <s v="Distretto di Sanluri"/>
    <s v="Villanovafranca"/>
    <n v="1389"/>
    <n v="1372"/>
    <x v="17"/>
  </r>
  <r>
    <s v="092110"/>
    <s v="111018"/>
    <s v="092"/>
    <x v="2"/>
    <s v="111"/>
    <s v="Provincia del Sud Sardegna"/>
    <s v="8"/>
    <x v="18"/>
    <s v="Distretto di Sarcidano - Barbagia di Seulo e Trexenta"/>
    <s v="Escalaplano"/>
    <n v="2213"/>
    <n v="2201"/>
    <x v="18"/>
  </r>
  <r>
    <s v="092111"/>
    <s v="111019"/>
    <s v="092"/>
    <x v="2"/>
    <s v="111"/>
    <s v="Provincia del Sud Sardegna"/>
    <s v="8"/>
    <x v="18"/>
    <s v="Distretto di Sarcidano - Barbagia di Seulo e Trexenta"/>
    <s v="Escolca"/>
    <n v="612"/>
    <n v="594"/>
    <x v="18"/>
  </r>
  <r>
    <s v="092112"/>
    <s v="111020"/>
    <s v="092"/>
    <x v="2"/>
    <s v="111"/>
    <s v="Provincia del Sud Sardegna"/>
    <s v="8"/>
    <x v="18"/>
    <s v="Distretto di Sarcidano - Barbagia di Seulo e Trexenta"/>
    <s v="Esterzili"/>
    <n v="676"/>
    <n v="668"/>
    <x v="18"/>
  </r>
  <r>
    <s v="092113"/>
    <s v="111025"/>
    <s v="092"/>
    <x v="2"/>
    <s v="111"/>
    <s v="Provincia del Sud Sardegna"/>
    <s v="8"/>
    <x v="18"/>
    <s v="Distretto di Sarcidano - Barbagia di Seulo e Trexenta"/>
    <s v="Gergei"/>
    <n v="1267"/>
    <n v="1236"/>
    <x v="18"/>
  </r>
  <r>
    <s v="092114"/>
    <s v="111036"/>
    <s v="092"/>
    <x v="2"/>
    <s v="111"/>
    <s v="Provincia del Sud Sardegna"/>
    <s v="8"/>
    <x v="18"/>
    <s v="Distretto di Sarcidano - Barbagia di Seulo e Trexenta"/>
    <s v="Isili"/>
    <n v="2801"/>
    <n v="2741"/>
    <x v="18"/>
  </r>
  <r>
    <s v="092115"/>
    <s v="111045"/>
    <s v="092"/>
    <x v="2"/>
    <s v="111"/>
    <s v="Provincia del Sud Sardegna"/>
    <s v="8"/>
    <x v="18"/>
    <s v="Distretto di Sarcidano - Barbagia di Seulo e Trexenta"/>
    <s v="Nuragus"/>
    <n v="918"/>
    <n v="913"/>
    <x v="18"/>
  </r>
  <r>
    <s v="092116"/>
    <s v="111046"/>
    <s v="092"/>
    <x v="2"/>
    <s v="111"/>
    <s v="Provincia del Sud Sardegna"/>
    <s v="8"/>
    <x v="18"/>
    <s v="Distretto di Sarcidano - Barbagia di Seulo e Trexenta"/>
    <s v="Nurallao"/>
    <n v="1301"/>
    <n v="1287"/>
    <x v="18"/>
  </r>
  <r>
    <s v="092117"/>
    <s v="111048"/>
    <s v="092"/>
    <x v="2"/>
    <s v="111"/>
    <s v="Provincia del Sud Sardegna"/>
    <s v="8"/>
    <x v="18"/>
    <s v="Distretto di Sarcidano - Barbagia di Seulo e Trexenta"/>
    <s v="Nurri"/>
    <n v="2202"/>
    <n v="2184"/>
    <x v="18"/>
  </r>
  <r>
    <s v="092118"/>
    <s v="111050"/>
    <s v="092"/>
    <x v="2"/>
    <s v="111"/>
    <s v="Provincia del Sud Sardegna"/>
    <s v="8"/>
    <x v="18"/>
    <s v="Distretto di Sarcidano - Barbagia di Seulo e Trexenta"/>
    <s v="Orroli"/>
    <n v="2325"/>
    <n v="2298"/>
    <x v="18"/>
  </r>
  <r>
    <s v="092119"/>
    <s v="111058"/>
    <s v="092"/>
    <x v="2"/>
    <s v="111"/>
    <s v="Provincia del Sud Sardegna"/>
    <s v="8"/>
    <x v="18"/>
    <s v="Distretto di Sarcidano - Barbagia di Seulo e Trexenta"/>
    <s v="Sadali"/>
    <n v="948"/>
    <n v="971"/>
    <x v="18"/>
  </r>
  <r>
    <s v="092120"/>
    <s v="111079"/>
    <s v="092"/>
    <x v="2"/>
    <s v="111"/>
    <s v="Provincia del Sud Sardegna"/>
    <s v="8"/>
    <x v="18"/>
    <s v="Distretto di Sarcidano - Barbagia di Seulo e Trexenta"/>
    <s v="Serri"/>
    <n v="672"/>
    <n v="660"/>
    <x v="18"/>
  </r>
  <r>
    <s v="092121"/>
    <s v="111082"/>
    <s v="092"/>
    <x v="2"/>
    <s v="111"/>
    <s v="Provincia del Sud Sardegna"/>
    <s v="8"/>
    <x v="18"/>
    <s v="Distretto di Sarcidano - Barbagia di Seulo e Trexenta"/>
    <s v="Seulo"/>
    <n v="861"/>
    <n v="845"/>
    <x v="18"/>
  </r>
  <r>
    <s v="092122"/>
    <s v="111099"/>
    <s v="092"/>
    <x v="2"/>
    <s v="111"/>
    <s v="Provincia del Sud Sardegna"/>
    <s v="8"/>
    <x v="18"/>
    <s v="Distretto di Sarcidano - Barbagia di Seulo e Trexenta"/>
    <s v="Villanova tulo"/>
    <n v="1116"/>
    <n v="1108"/>
    <x v="18"/>
  </r>
  <r>
    <s v="092002"/>
    <s v="111002"/>
    <s v="092"/>
    <x v="2"/>
    <s v="111"/>
    <s v="Provincia del Sud Sardegna"/>
    <s v="8"/>
    <x v="19"/>
    <s v="Distretto di Sarrabus-Gerrei"/>
    <s v="Armungia"/>
    <n v="488"/>
    <n v="481"/>
    <x v="19"/>
  </r>
  <r>
    <s v="092004"/>
    <s v="111003"/>
    <s v="092"/>
    <x v="2"/>
    <s v="111"/>
    <s v="Provincia del Sud Sardegna"/>
    <s v="8"/>
    <x v="19"/>
    <s v="Distretto di Sarrabus-Gerrei"/>
    <s v="Ballao"/>
    <n v="842"/>
    <n v="831"/>
    <x v="19"/>
  </r>
  <r>
    <s v="092106"/>
    <s v="111011"/>
    <s v="092"/>
    <x v="2"/>
    <s v="111"/>
    <s v="Provincia del Sud Sardegna"/>
    <s v="8"/>
    <x v="19"/>
    <s v="Distretto di Sarrabus-Gerrei"/>
    <s v="Castiadas"/>
    <n v="1613"/>
    <n v="1657"/>
    <x v="19"/>
  </r>
  <r>
    <s v="092039"/>
    <s v="111042"/>
    <s v="092"/>
    <x v="2"/>
    <s v="111"/>
    <s v="Provincia del Sud Sardegna"/>
    <s v="8"/>
    <x v="19"/>
    <s v="Distretto di Sarrabus-Gerrei"/>
    <s v="Muravera"/>
    <n v="5279"/>
    <n v="5248"/>
    <x v="19"/>
  </r>
  <r>
    <s v="092058"/>
    <s v="111064"/>
    <s v="092"/>
    <x v="2"/>
    <s v="111"/>
    <s v="Provincia del Sud Sardegna"/>
    <s v="8"/>
    <x v="19"/>
    <s v="Distretto di Sarrabus-Gerrei"/>
    <s v="San nicolo' gerrei"/>
    <n v="810"/>
    <n v="788"/>
    <x v="19"/>
  </r>
  <r>
    <s v="092064"/>
    <s v="111066"/>
    <s v="092"/>
    <x v="2"/>
    <s v="111"/>
    <s v="Provincia del Sud Sardegna"/>
    <s v="8"/>
    <x v="19"/>
    <s v="Distretto di Sarrabus-Gerrei"/>
    <s v="San vito"/>
    <n v="3751"/>
    <n v="3710"/>
    <x v="19"/>
  </r>
  <r>
    <s v="092079"/>
    <s v="111085"/>
    <s v="092"/>
    <x v="2"/>
    <s v="111"/>
    <s v="Provincia del Sud Sardegna"/>
    <s v="8"/>
    <x v="19"/>
    <s v="Distretto di Sarrabus-Gerrei"/>
    <s v="Silius"/>
    <n v="1222"/>
    <n v="1202"/>
    <x v="19"/>
  </r>
  <r>
    <s v="092097"/>
    <s v="111103"/>
    <s v="092"/>
    <x v="2"/>
    <s v="111"/>
    <s v="Provincia del Sud Sardegna"/>
    <s v="8"/>
    <x v="19"/>
    <s v="Distretto di Sarrabus-Gerrei"/>
    <s v="Villaputzu"/>
    <n v="4813"/>
    <n v="4798"/>
    <x v="19"/>
  </r>
  <r>
    <s v="092098"/>
    <s v="111104"/>
    <s v="092"/>
    <x v="2"/>
    <s v="111"/>
    <s v="Provincia del Sud Sardegna"/>
    <s v="8"/>
    <x v="19"/>
    <s v="Distretto di Sarrabus-Gerrei"/>
    <s v="Villasalto"/>
    <n v="1077"/>
    <n v="1062"/>
    <x v="19"/>
  </r>
  <r>
    <s v="092100"/>
    <s v="111105"/>
    <s v="092"/>
    <x v="2"/>
    <s v="111"/>
    <s v="Provincia del Sud Sardegna"/>
    <s v="8"/>
    <x v="19"/>
    <s v="Distretto di Sarrabus-Gerrei"/>
    <s v="Villasimius"/>
    <n v="3645"/>
    <n v="3663"/>
    <x v="19"/>
  </r>
  <r>
    <s v="090058"/>
    <s v="090058"/>
    <s v="090"/>
    <x v="1"/>
    <s v="090"/>
    <s v="Provincia di Sassari"/>
    <s v="1"/>
    <x v="20"/>
    <s v="Distretto di Sassari"/>
    <s v="Porto torres"/>
    <n v="22404"/>
    <n v="22313"/>
    <x v="20"/>
  </r>
  <r>
    <s v="090064"/>
    <s v="090064"/>
    <s v="090"/>
    <x v="1"/>
    <s v="090"/>
    <s v="Provincia di Sassari"/>
    <s v="1"/>
    <x v="20"/>
    <s v="Distretto di Sassari"/>
    <s v="Sassari"/>
    <n v="127625"/>
    <n v="127525"/>
    <x v="20"/>
  </r>
  <r>
    <s v="090069"/>
    <s v="090069"/>
    <s v="090"/>
    <x v="1"/>
    <s v="090"/>
    <s v="Provincia di Sassari"/>
    <s v="1"/>
    <x v="20"/>
    <s v="Distretto di Sassari"/>
    <s v="Sorso"/>
    <n v="14693"/>
    <n v="14714"/>
    <x v="20"/>
  </r>
  <r>
    <s v="090089"/>
    <s v="090089"/>
    <s v="090"/>
    <x v="1"/>
    <s v="090"/>
    <s v="Provincia di Sassari"/>
    <s v="1"/>
    <x v="20"/>
    <s v="Distretto di Sassari"/>
    <s v="Stintino"/>
    <n v="1616"/>
    <n v="1626"/>
    <x v="20"/>
  </r>
  <r>
    <s v="091027"/>
    <s v="091027"/>
    <s v="091"/>
    <x v="6"/>
    <s v="091"/>
    <s v="Provincia di Nuoro"/>
    <s v="3"/>
    <x v="21"/>
    <s v="Distretto di Siniscola"/>
    <s v="Galtelli"/>
    <n v="2500"/>
    <n v="2471"/>
    <x v="21"/>
  </r>
  <r>
    <s v="091033"/>
    <s v="091033"/>
    <s v="091"/>
    <x v="6"/>
    <s v="091"/>
    <s v="Provincia di Nuoro"/>
    <s v="3"/>
    <x v="21"/>
    <s v="Distretto di Siniscola"/>
    <s v="Irgoli"/>
    <n v="2359"/>
    <n v="2339"/>
    <x v="21"/>
  </r>
  <r>
    <s v="091040"/>
    <s v="091040"/>
    <s v="091"/>
    <x v="6"/>
    <s v="091"/>
    <s v="Provincia di Nuoro"/>
    <s v="3"/>
    <x v="21"/>
    <s v="Distretto di Siniscola"/>
    <s v="Loculi"/>
    <n v="523"/>
    <n v="518"/>
    <x v="21"/>
  </r>
  <r>
    <s v="091041"/>
    <s v="091041"/>
    <s v="091"/>
    <x v="6"/>
    <s v="091"/>
    <s v="Provincia di Nuoro"/>
    <s v="3"/>
    <x v="21"/>
    <s v="Distretto di Siniscola"/>
    <s v="Lode'"/>
    <n v="1763"/>
    <n v="1730"/>
    <x v="21"/>
  </r>
  <r>
    <s v="091059"/>
    <s v="091059"/>
    <s v="091"/>
    <x v="6"/>
    <s v="091"/>
    <s v="Provincia di Nuoro"/>
    <s v="3"/>
    <x v="21"/>
    <s v="Distretto di Siniscola"/>
    <s v="Onifai"/>
    <n v="757"/>
    <n v="746"/>
    <x v="21"/>
  </r>
  <r>
    <s v="091063"/>
    <s v="091063"/>
    <s v="091"/>
    <x v="6"/>
    <s v="091"/>
    <s v="Provincia di Nuoro"/>
    <s v="3"/>
    <x v="21"/>
    <s v="Distretto di Siniscola"/>
    <s v="Orosei"/>
    <n v="6993"/>
    <n v="7015"/>
    <x v="21"/>
  </r>
  <r>
    <s v="091073"/>
    <s v="091073"/>
    <s v="091"/>
    <x v="6"/>
    <s v="091"/>
    <s v="Provincia di Nuoro"/>
    <s v="3"/>
    <x v="21"/>
    <s v="Distretto di Siniscola"/>
    <s v="Posada"/>
    <n v="2957"/>
    <n v="2965"/>
    <x v="21"/>
  </r>
  <r>
    <s v="091085"/>
    <s v="091085"/>
    <s v="091"/>
    <x v="6"/>
    <s v="091"/>
    <s v="Provincia di Nuoro"/>
    <s v="3"/>
    <x v="21"/>
    <s v="Distretto di Siniscola"/>
    <s v="Siniscola"/>
    <n v="11526"/>
    <n v="11486"/>
    <x v="21"/>
  </r>
  <r>
    <s v="091094"/>
    <s v="091094"/>
    <s v="091"/>
    <x v="6"/>
    <s v="091"/>
    <s v="Provincia di Nuoro"/>
    <s v="3"/>
    <x v="21"/>
    <s v="Distretto di Siniscola"/>
    <s v="Torpe'"/>
    <n v="2944"/>
    <n v="2880"/>
    <x v="21"/>
  </r>
  <r>
    <s v="091001"/>
    <s v="091001"/>
    <s v="091"/>
    <x v="6"/>
    <s v="091"/>
    <s v="Provincia di Nuoro"/>
    <s v="3"/>
    <x v="22"/>
    <s v="Distretto di Sorgono"/>
    <s v="Aritzo"/>
    <n v="1299"/>
    <n v="1284"/>
    <x v="22"/>
  </r>
  <r>
    <s v="091003"/>
    <s v="091003"/>
    <s v="091"/>
    <x v="6"/>
    <s v="091"/>
    <s v="Provincia di Nuoro"/>
    <s v="3"/>
    <x v="22"/>
    <s v="Distretto di Sorgono"/>
    <s v="Atzara"/>
    <n v="1185"/>
    <n v="1154"/>
    <x v="22"/>
  </r>
  <r>
    <s v="091004"/>
    <s v="091004"/>
    <s v="091"/>
    <x v="6"/>
    <s v="091"/>
    <s v="Provincia di Nuoro"/>
    <s v="3"/>
    <x v="22"/>
    <s v="Distretto di Sorgono"/>
    <s v="Austis"/>
    <n v="836"/>
    <n v="828"/>
    <x v="22"/>
  </r>
  <r>
    <s v="091007"/>
    <s v="091007"/>
    <s v="091"/>
    <x v="6"/>
    <s v="091"/>
    <s v="Provincia di Nuoro"/>
    <s v="3"/>
    <x v="22"/>
    <s v="Distretto di Sorgono"/>
    <s v="Belvi"/>
    <n v="643"/>
    <n v="637"/>
    <x v="22"/>
  </r>
  <r>
    <s v="091016"/>
    <s v="091016"/>
    <s v="091"/>
    <x v="6"/>
    <s v="091"/>
    <s v="Provincia di Nuoro"/>
    <s v="3"/>
    <x v="22"/>
    <s v="Distretto di Sorgono"/>
    <s v="Desulo"/>
    <n v="2419"/>
    <n v="2395"/>
    <x v="22"/>
  </r>
  <r>
    <s v="091025"/>
    <s v="091025"/>
    <s v="091"/>
    <x v="6"/>
    <s v="091"/>
    <s v="Provincia di Nuoro"/>
    <s v="3"/>
    <x v="22"/>
    <s v="Distretto di Sorgono"/>
    <s v="Gadoni"/>
    <n v="836"/>
    <n v="819"/>
    <x v="22"/>
  </r>
  <r>
    <s v="091047"/>
    <s v="091047"/>
    <s v="091"/>
    <x v="6"/>
    <s v="091"/>
    <s v="Provincia di Nuoro"/>
    <s v="3"/>
    <x v="22"/>
    <s v="Distretto di Sorgono"/>
    <s v="Meana sardo"/>
    <n v="1853"/>
    <n v="1832"/>
    <x v="22"/>
  </r>
  <r>
    <s v="091066"/>
    <s v="091066"/>
    <s v="091"/>
    <x v="6"/>
    <s v="091"/>
    <s v="Provincia di Nuoro"/>
    <s v="3"/>
    <x v="22"/>
    <s v="Distretto di Sorgono"/>
    <s v="Ortueri"/>
    <n v="1200"/>
    <n v="1175"/>
    <x v="22"/>
  </r>
  <r>
    <s v="091071"/>
    <s v="091071"/>
    <s v="091"/>
    <x v="6"/>
    <s v="091"/>
    <s v="Provincia di Nuoro"/>
    <s v="3"/>
    <x v="22"/>
    <s v="Distretto di Sorgono"/>
    <s v="Ovodda"/>
    <n v="1637"/>
    <n v="1621"/>
    <x v="22"/>
  </r>
  <r>
    <s v="091086"/>
    <s v="091086"/>
    <s v="091"/>
    <x v="6"/>
    <s v="091"/>
    <s v="Provincia di Nuoro"/>
    <s v="3"/>
    <x v="22"/>
    <s v="Distretto di Sorgono"/>
    <s v="Sorgono"/>
    <n v="1722"/>
    <n v="1693"/>
    <x v="22"/>
  </r>
  <r>
    <s v="091090"/>
    <s v="091090"/>
    <s v="091"/>
    <x v="6"/>
    <s v="091"/>
    <s v="Provincia di Nuoro"/>
    <s v="3"/>
    <x v="22"/>
    <s v="Distretto di Sorgono"/>
    <s v="Teti"/>
    <n v="678"/>
    <n v="677"/>
    <x v="22"/>
  </r>
  <r>
    <s v="091091"/>
    <s v="091091"/>
    <s v="091"/>
    <x v="6"/>
    <s v="091"/>
    <s v="Provincia di Nuoro"/>
    <s v="3"/>
    <x v="22"/>
    <s v="Distretto di Sorgono"/>
    <s v="Tiana"/>
    <n v="517"/>
    <n v="503"/>
    <x v="22"/>
  </r>
  <r>
    <s v="091093"/>
    <s v="091093"/>
    <s v="091"/>
    <x v="6"/>
    <s v="091"/>
    <s v="Provincia di Nuoro"/>
    <s v="3"/>
    <x v="22"/>
    <s v="Distretto di Sorgono"/>
    <s v="Tonara"/>
    <n v="2027"/>
    <n v="2014"/>
    <x v="22"/>
  </r>
  <r>
    <s v="104001"/>
    <s v="090001"/>
    <s v="104"/>
    <x v="7"/>
    <s v="090"/>
    <s v="Provincia di Sassari"/>
    <s v="2"/>
    <x v="23"/>
    <s v="Distretto di Tempio"/>
    <s v="Aggius"/>
    <n v="1559"/>
    <n v="1523"/>
    <x v="23"/>
  </r>
  <r>
    <s v="104002"/>
    <s v="090062"/>
    <s v="104"/>
    <x v="7"/>
    <s v="090"/>
    <s v="Provincia di Sassari"/>
    <s v="2"/>
    <x v="23"/>
    <s v="Distretto di Tempio"/>
    <s v="Aglientu"/>
    <n v="1206"/>
    <n v="1201"/>
    <x v="23"/>
  </r>
  <r>
    <s v="104005"/>
    <s v="090081"/>
    <s v="104"/>
    <x v="7"/>
    <s v="090"/>
    <s v="Provincia di Sassari"/>
    <s v="2"/>
    <x v="23"/>
    <s v="Distretto di Tempio"/>
    <s v="Badesi"/>
    <n v="1867"/>
    <n v="1852"/>
    <x v="23"/>
  </r>
  <r>
    <s v="104007"/>
    <s v="090014"/>
    <s v="104"/>
    <x v="7"/>
    <s v="090"/>
    <s v="Provincia di Sassari"/>
    <s v="2"/>
    <x v="23"/>
    <s v="Distretto di Tempio"/>
    <s v="Bortigiadas"/>
    <n v="790"/>
    <n v="775"/>
    <x v="23"/>
  </r>
  <r>
    <s v="104010"/>
    <s v="090021"/>
    <s v="104"/>
    <x v="7"/>
    <s v="090"/>
    <s v="Provincia di Sassari"/>
    <s v="2"/>
    <x v="23"/>
    <s v="Distretto di Tempio"/>
    <s v="Calangianus"/>
    <n v="4175"/>
    <n v="4172"/>
    <x v="23"/>
  </r>
  <r>
    <s v="104014"/>
    <s v="090036"/>
    <s v="104"/>
    <x v="7"/>
    <s v="090"/>
    <s v="Provincia di Sassari"/>
    <s v="2"/>
    <x v="23"/>
    <s v="Distretto di Tempio"/>
    <s v="Luogosanto"/>
    <n v="1893"/>
    <n v="1897"/>
    <x v="23"/>
  </r>
  <r>
    <s v="104015"/>
    <s v="090037"/>
    <s v="104"/>
    <x v="7"/>
    <s v="090"/>
    <s v="Provincia di Sassari"/>
    <s v="2"/>
    <x v="23"/>
    <s v="Distretto di Tempio"/>
    <s v="Luras"/>
    <n v="2599"/>
    <n v="2591"/>
    <x v="23"/>
  </r>
  <r>
    <s v="104025"/>
    <s v="090070"/>
    <s v="104"/>
    <x v="7"/>
    <s v="090"/>
    <s v="Provincia di Sassari"/>
    <s v="2"/>
    <x v="23"/>
    <s v="Distretto di Tempio"/>
    <s v="Tempio pausania"/>
    <n v="14342"/>
    <n v="14243"/>
    <x v="23"/>
  </r>
  <r>
    <s v="104026"/>
    <s v="090074"/>
    <s v="104"/>
    <x v="7"/>
    <s v="090"/>
    <s v="Provincia di Sassari"/>
    <s v="2"/>
    <x v="23"/>
    <s v="Distretto di Tempio"/>
    <s v="Trinita d'agultu e vignola"/>
    <n v="2224"/>
    <n v="2211"/>
    <x v="23"/>
  </r>
  <r>
    <s v="092005"/>
    <s v="111004"/>
    <s v="092"/>
    <x v="2"/>
    <s v="111"/>
    <s v="Provincia del Sud Sardegna"/>
    <s v="8"/>
    <x v="24"/>
    <s v="Distretto di Sarcidano - Barbagia di Seulo e Trexenta"/>
    <s v="Barrali"/>
    <n v="1126"/>
    <n v="1124"/>
    <x v="24"/>
  </r>
  <r>
    <s v="092024"/>
    <s v="111026"/>
    <s v="092"/>
    <x v="2"/>
    <s v="111"/>
    <s v="Provincia del Sud Sardegna"/>
    <s v="8"/>
    <x v="24"/>
    <s v="Distretto di Sarcidano - Barbagia di Seulo e Trexenta"/>
    <s v="Gesico"/>
    <n v="858"/>
    <n v="849"/>
    <x v="24"/>
  </r>
  <r>
    <s v="092027"/>
    <s v="111029"/>
    <s v="092"/>
    <x v="2"/>
    <s v="111"/>
    <s v="Provincia del Sud Sardegna"/>
    <s v="8"/>
    <x v="24"/>
    <s v="Distretto di Sarcidano - Barbagia di Seulo e Trexenta"/>
    <s v="Goni"/>
    <n v="498"/>
    <n v="492"/>
    <x v="24"/>
  </r>
  <r>
    <s v="092030"/>
    <s v="111032"/>
    <s v="092"/>
    <x v="2"/>
    <s v="111"/>
    <s v="Provincia del Sud Sardegna"/>
    <s v="8"/>
    <x v="24"/>
    <s v="Distretto di Sarcidano - Barbagia di Seulo e Trexenta"/>
    <s v="Guamaggiore"/>
    <n v="1012"/>
    <n v="994"/>
    <x v="24"/>
  </r>
  <r>
    <s v="092031"/>
    <s v="111033"/>
    <s v="092"/>
    <x v="2"/>
    <s v="111"/>
    <s v="Provincia del Sud Sardegna"/>
    <s v="8"/>
    <x v="24"/>
    <s v="Distretto di Sarcidano - Barbagia di Seulo e Trexenta"/>
    <s v="Guasila"/>
    <n v="2717"/>
    <n v="2691"/>
    <x v="24"/>
  </r>
  <r>
    <s v="092036"/>
    <s v="111039"/>
    <s v="092"/>
    <x v="2"/>
    <s v="111"/>
    <s v="Provincia del Sud Sardegna"/>
    <s v="8"/>
    <x v="24"/>
    <s v="Distretto di Sarcidano - Barbagia di Seulo e Trexenta"/>
    <s v="Mandas"/>
    <n v="2242"/>
    <n v="2201"/>
    <x v="24"/>
  </r>
  <r>
    <s v="092042"/>
    <s v="111047"/>
    <s v="092"/>
    <x v="2"/>
    <s v="111"/>
    <s v="Provincia del Sud Sardegna"/>
    <s v="8"/>
    <x v="24"/>
    <s v="Distretto di Sarcidano - Barbagia di Seulo e Trexenta"/>
    <s v="Nuraminis"/>
    <n v="2581"/>
    <n v="2559"/>
    <x v="24"/>
  </r>
  <r>
    <s v="092044"/>
    <s v="111051"/>
    <s v="092"/>
    <x v="2"/>
    <s v="111"/>
    <s v="Provincia del Sud Sardegna"/>
    <s v="8"/>
    <x v="24"/>
    <s v="Distretto di Sarcidano - Barbagia di Seulo e Trexenta"/>
    <s v="Ortacesus"/>
    <n v="953"/>
    <n v="956"/>
    <x v="24"/>
  </r>
  <r>
    <s v="092048"/>
    <s v="111055"/>
    <s v="092"/>
    <x v="2"/>
    <s v="111"/>
    <s v="Provincia del Sud Sardegna"/>
    <s v="8"/>
    <x v="24"/>
    <s v="Distretto di Sarcidano - Barbagia di Seulo e Trexenta"/>
    <s v="Pimentel"/>
    <n v="1187"/>
    <n v="1171"/>
    <x v="24"/>
  </r>
  <r>
    <s v="092053"/>
    <s v="111060"/>
    <s v="092"/>
    <x v="2"/>
    <s v="111"/>
    <s v="Provincia del Sud Sardegna"/>
    <s v="8"/>
    <x v="24"/>
    <s v="Distretto di Sarcidano - Barbagia di Seulo e Trexenta"/>
    <s v="Samatzai"/>
    <n v="1720"/>
    <n v="1700"/>
    <x v="24"/>
  </r>
  <r>
    <s v="092054"/>
    <s v="111061"/>
    <s v="092"/>
    <x v="2"/>
    <s v="111"/>
    <s v="Provincia del Sud Sardegna"/>
    <s v="8"/>
    <x v="24"/>
    <s v="Distretto di Sarcidano - Barbagia di Seulo e Trexenta"/>
    <s v="San basilio"/>
    <n v="1260"/>
    <n v="1251"/>
    <x v="24"/>
  </r>
  <r>
    <s v="092061"/>
    <s v="111069"/>
    <s v="092"/>
    <x v="2"/>
    <s v="111"/>
    <s v="Provincia del Sud Sardegna"/>
    <s v="8"/>
    <x v="24"/>
    <s v="Distretto di Sarcidano - Barbagia di Seulo e Trexenta"/>
    <s v="Sant'andrea frius"/>
    <n v="1806"/>
    <n v="1801"/>
    <x v="24"/>
  </r>
  <r>
    <s v="092069"/>
    <s v="111074"/>
    <s v="092"/>
    <x v="2"/>
    <s v="111"/>
    <s v="Provincia del Sud Sardegna"/>
    <s v="8"/>
    <x v="24"/>
    <s v="Distretto di Sarcidano - Barbagia di Seulo e Trexenta"/>
    <s v="Selegas"/>
    <n v="1394"/>
    <n v="1382"/>
    <x v="24"/>
  </r>
  <r>
    <s v="092070"/>
    <s v="111075"/>
    <s v="092"/>
    <x v="2"/>
    <s v="111"/>
    <s v="Provincia del Sud Sardegna"/>
    <s v="8"/>
    <x v="24"/>
    <s v="Distretto di Sarcidano - Barbagia di Seulo e Trexenta"/>
    <s v="Senorbi'"/>
    <n v="4839"/>
    <n v="4869"/>
    <x v="24"/>
  </r>
  <r>
    <s v="092081"/>
    <s v="111086"/>
    <s v="092"/>
    <x v="2"/>
    <s v="111"/>
    <s v="Provincia del Sud Sardegna"/>
    <s v="8"/>
    <x v="24"/>
    <s v="Distretto di Sarcidano - Barbagia di Seulo e Trexenta"/>
    <s v="Siurgus donigala"/>
    <n v="2051"/>
    <n v="2028"/>
    <x v="24"/>
  </r>
  <r>
    <s v="092083"/>
    <s v="111088"/>
    <s v="092"/>
    <x v="2"/>
    <s v="111"/>
    <s v="Provincia del Sud Sardegna"/>
    <s v="8"/>
    <x v="24"/>
    <s v="Distretto di Sarcidano - Barbagia di Seulo e Trexenta"/>
    <s v="Suelli"/>
    <n v="1130"/>
    <n v="1127"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2" cacheId="0" applyNumberFormats="0" applyBorderFormats="0" applyFontFormats="0" applyPatternFormats="0" applyAlignmentFormats="0" applyWidthHeightFormats="1" dataCaption="Valori" updatedVersion="4" minRefreshableVersion="3" useAutoFormatting="1" itemPrintTitles="1" createdVersion="4" indent="0" outline="1" outlineData="1" multipleFieldFilters="0" rowHeaderCaption="Ambito Plus">
  <location ref="C3:D29" firstHeaderRow="1" firstDataRow="1" firstDataCol="1"/>
  <pivotFields count="13">
    <pivotField showAll="0"/>
    <pivotField showAll="0"/>
    <pivotField showAll="0"/>
    <pivotField showAll="0">
      <items count="9">
        <item x="2"/>
        <item x="3"/>
        <item x="4"/>
        <item x="6"/>
        <item x="5"/>
        <item x="7"/>
        <item x="0"/>
        <item x="1"/>
        <item t="default"/>
      </items>
    </pivotField>
    <pivotField showAll="0"/>
    <pivotField showAll="0"/>
    <pivotField showAll="0"/>
    <pivotField axis="axisRow" showAll="0">
      <items count="26">
        <item x="0"/>
        <item x="1"/>
        <item x="2"/>
        <item x="3"/>
        <item x="4"/>
        <item x="5"/>
        <item x="6"/>
        <item x="7"/>
        <item x="8"/>
        <item x="9"/>
        <item x="11"/>
        <item x="12"/>
        <item x="10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t="default"/>
      </items>
    </pivotField>
    <pivotField showAll="0"/>
    <pivotField showAll="0"/>
    <pivotField showAll="0"/>
    <pivotField dataField="1" showAll="0"/>
    <pivotField showAll="0">
      <items count="26">
        <item x="1"/>
        <item x="4"/>
        <item x="6"/>
        <item x="7"/>
        <item x="8"/>
        <item x="9"/>
        <item x="18"/>
        <item x="0"/>
        <item x="12"/>
        <item x="13"/>
        <item x="14"/>
        <item x="2"/>
        <item x="15"/>
        <item x="16"/>
        <item x="17"/>
        <item x="20"/>
        <item x="5"/>
        <item x="21"/>
        <item x="23"/>
        <item x="10"/>
        <item x="3"/>
        <item x="22"/>
        <item x="11"/>
        <item x="19"/>
        <item x="24"/>
        <item t="default"/>
      </items>
    </pivotField>
  </pivotFields>
  <rowFields count="1">
    <field x="7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 t="grand">
      <x/>
    </i>
  </rowItems>
  <colItems count="1">
    <i/>
  </colItems>
  <dataFields count="1">
    <dataField name="Somma di Popolazione residente 1° gennaio 2016" fld="11" baseField="0" baseItem="0" numFmtId="3"/>
  </dataFields>
  <formats count="8">
    <format dxfId="7">
      <pivotArea outline="0" collapsedLevelsAreSubtotals="1" fieldPosition="0"/>
    </format>
    <format dxfId="6">
      <pivotArea collapsedLevelsAreSubtotals="1" fieldPosition="0">
        <references count="1">
          <reference field="7" count="0"/>
        </references>
      </pivotArea>
    </format>
    <format dxfId="5">
      <pivotArea dataOnly="0" labelOnly="1" fieldPosition="0">
        <references count="1">
          <reference field="7" count="0"/>
        </references>
      </pivotArea>
    </format>
    <format dxfId="4">
      <pivotArea dataOnly="0" outline="0" axis="axisValues" fieldPosition="0"/>
    </format>
    <format dxfId="3">
      <pivotArea type="all" dataOnly="0" outline="0" fieldPosition="0"/>
    </format>
    <format dxfId="2">
      <pivotArea dataOnly="0" labelOnly="1" grandRow="1" outline="0" fieldPosition="0"/>
    </format>
    <format dxfId="1">
      <pivotArea grandRow="1" outline="0" collapsedLevelsAreSubtotals="1" fieldPosition="0"/>
    </format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1"/>
  <sheetViews>
    <sheetView tabSelected="1" zoomScale="120" zoomScaleNormal="120" workbookViewId="0">
      <pane xSplit="1" ySplit="3" topLeftCell="D4" activePane="bottomRight" state="frozen"/>
      <selection pane="topRight" activeCell="B1" sqref="B1"/>
      <selection pane="bottomLeft" activeCell="A5" sqref="A5"/>
      <selection pane="bottomRight" activeCell="G66" sqref="G66"/>
    </sheetView>
  </sheetViews>
  <sheetFormatPr defaultColWidth="8.85546875" defaultRowHeight="12"/>
  <cols>
    <col min="1" max="1" width="25.85546875" style="4" customWidth="1"/>
    <col min="2" max="2" width="12.5703125" style="8" customWidth="1"/>
    <col min="3" max="3" width="9.42578125" style="4" customWidth="1"/>
    <col min="4" max="6" width="15.85546875" style="13" customWidth="1"/>
    <col min="7" max="7" width="15.140625" style="3" customWidth="1"/>
    <col min="8" max="8" width="16.42578125" style="28" customWidth="1"/>
    <col min="9" max="9" width="15.140625" style="28" customWidth="1"/>
    <col min="10" max="10" width="16.85546875" style="28" customWidth="1"/>
    <col min="11" max="11" width="13.85546875" style="2" customWidth="1"/>
    <col min="12" max="16384" width="8.85546875" style="2"/>
  </cols>
  <sheetData>
    <row r="1" spans="1:19" s="1" customFormat="1" ht="63" customHeight="1">
      <c r="A1" s="20"/>
      <c r="B1" s="21"/>
      <c r="C1" s="22"/>
      <c r="D1" s="56" t="s">
        <v>403</v>
      </c>
      <c r="E1" s="57"/>
      <c r="F1" s="57"/>
      <c r="G1" s="57"/>
      <c r="H1" s="57"/>
      <c r="I1" s="57"/>
      <c r="J1" s="57"/>
      <c r="K1" s="57"/>
      <c r="L1" s="18"/>
      <c r="M1" s="18"/>
      <c r="N1" s="18"/>
      <c r="O1" s="18"/>
      <c r="P1" s="18"/>
      <c r="Q1" s="18"/>
      <c r="R1" s="18"/>
      <c r="S1" s="18"/>
    </row>
    <row r="2" spans="1:19" s="1" customFormat="1" ht="27.75" customHeight="1">
      <c r="A2" s="31"/>
      <c r="B2" s="62" t="s">
        <v>402</v>
      </c>
      <c r="C2" s="63" t="s">
        <v>1</v>
      </c>
      <c r="D2" s="58" t="s">
        <v>419</v>
      </c>
      <c r="E2" s="59"/>
      <c r="F2" s="59"/>
      <c r="G2" s="60"/>
      <c r="H2" s="61" t="s">
        <v>417</v>
      </c>
      <c r="I2" s="61" t="s">
        <v>416</v>
      </c>
      <c r="J2" s="61" t="s">
        <v>418</v>
      </c>
      <c r="K2" s="55" t="s">
        <v>420</v>
      </c>
    </row>
    <row r="3" spans="1:19" ht="48" customHeight="1">
      <c r="A3" s="19" t="s">
        <v>0</v>
      </c>
      <c r="B3" s="62"/>
      <c r="C3" s="63"/>
      <c r="D3" s="15" t="s">
        <v>2</v>
      </c>
      <c r="E3" s="15" t="s">
        <v>3</v>
      </c>
      <c r="F3" s="15" t="s">
        <v>4</v>
      </c>
      <c r="G3" s="16" t="s">
        <v>404</v>
      </c>
      <c r="H3" s="61"/>
      <c r="I3" s="61"/>
      <c r="J3" s="61"/>
      <c r="K3" s="55"/>
    </row>
    <row r="4" spans="1:19" ht="12" customHeight="1">
      <c r="A4" s="5" t="s">
        <v>5</v>
      </c>
      <c r="B4" s="7">
        <v>2747</v>
      </c>
      <c r="C4" s="6">
        <v>157</v>
      </c>
      <c r="D4" s="23">
        <f t="shared" ref="D4:D67" si="0">(23640000*35%)/$B$381*B4</f>
        <v>13707.350051684478</v>
      </c>
      <c r="E4" s="23">
        <f t="shared" ref="E4:E67" si="1">(23640000*35%)/$C$381*C4</f>
        <v>9690.0422954414898</v>
      </c>
      <c r="F4" s="23">
        <f>(23640000*30%)/377</f>
        <v>18811.671087533156</v>
      </c>
      <c r="G4" s="17">
        <f>D4+E4+F4</f>
        <v>42209.063434659125</v>
      </c>
      <c r="H4" s="25">
        <v>28238.560000000001</v>
      </c>
      <c r="I4" s="14">
        <v>43850.85</v>
      </c>
      <c r="J4" s="26">
        <v>26945.78</v>
      </c>
      <c r="K4" s="29">
        <f>J4+G4</f>
        <v>69154.843434659124</v>
      </c>
    </row>
    <row r="5" spans="1:19">
      <c r="A5" s="5" t="s">
        <v>6</v>
      </c>
      <c r="B5" s="7">
        <v>1523</v>
      </c>
      <c r="C5" s="6">
        <v>131</v>
      </c>
      <c r="D5" s="23">
        <f t="shared" si="0"/>
        <v>7599.6702325138185</v>
      </c>
      <c r="E5" s="23">
        <f t="shared" si="1"/>
        <v>8085.3219153046821</v>
      </c>
      <c r="F5" s="23">
        <f t="shared" ref="F5:F68" si="2">(23640000*30%)/377</f>
        <v>18811.671087533156</v>
      </c>
      <c r="G5" s="17">
        <f t="shared" ref="G5:G68" si="3">D5+E5+F5</f>
        <v>34496.663235351654</v>
      </c>
      <c r="H5" s="25">
        <v>22234.1</v>
      </c>
      <c r="I5" s="14">
        <v>35766.25</v>
      </c>
      <c r="J5" s="26">
        <v>22314.19</v>
      </c>
      <c r="K5" s="29">
        <f t="shared" ref="K5:K68" si="4">J5+G5</f>
        <v>56810.853235351649</v>
      </c>
    </row>
    <row r="6" spans="1:19">
      <c r="A6" s="5" t="s">
        <v>7</v>
      </c>
      <c r="B6" s="7">
        <v>1201</v>
      </c>
      <c r="C6" s="6">
        <v>62</v>
      </c>
      <c r="D6" s="23">
        <f t="shared" si="0"/>
        <v>5992.9113258365696</v>
      </c>
      <c r="E6" s="23">
        <f t="shared" si="1"/>
        <v>3826.6409064800787</v>
      </c>
      <c r="F6" s="23">
        <f t="shared" si="2"/>
        <v>18811.671087533156</v>
      </c>
      <c r="G6" s="17">
        <f t="shared" si="3"/>
        <v>28631.223319849803</v>
      </c>
      <c r="H6" s="25">
        <v>20150.310000000001</v>
      </c>
      <c r="I6" s="14">
        <v>29558.21</v>
      </c>
      <c r="J6" s="26">
        <v>19021.009999999998</v>
      </c>
      <c r="K6" s="29">
        <f t="shared" si="4"/>
        <v>47652.233319849802</v>
      </c>
    </row>
    <row r="7" spans="1:19">
      <c r="A7" s="5" t="s">
        <v>8</v>
      </c>
      <c r="B7" s="7">
        <v>460</v>
      </c>
      <c r="C7" s="6">
        <v>33</v>
      </c>
      <c r="D7" s="23">
        <f t="shared" si="0"/>
        <v>2295.3698666817836</v>
      </c>
      <c r="E7" s="23">
        <f t="shared" si="1"/>
        <v>2036.7604824813322</v>
      </c>
      <c r="F7" s="23">
        <f t="shared" si="2"/>
        <v>18811.671087533156</v>
      </c>
      <c r="G7" s="17">
        <f t="shared" si="3"/>
        <v>23143.801436696271</v>
      </c>
      <c r="H7" s="25">
        <v>16619.72</v>
      </c>
      <c r="I7" s="14">
        <v>23880.52</v>
      </c>
      <c r="J7" s="26">
        <v>15826</v>
      </c>
      <c r="K7" s="29">
        <f t="shared" si="4"/>
        <v>38969.801436696274</v>
      </c>
    </row>
    <row r="8" spans="1:19">
      <c r="A8" s="5" t="s">
        <v>9</v>
      </c>
      <c r="B8" s="7">
        <v>1899</v>
      </c>
      <c r="C8" s="6">
        <v>162</v>
      </c>
      <c r="D8" s="23">
        <f t="shared" si="0"/>
        <v>9475.8856018015376</v>
      </c>
      <c r="E8" s="23">
        <f t="shared" si="1"/>
        <v>9998.6423685447226</v>
      </c>
      <c r="F8" s="23">
        <f t="shared" si="2"/>
        <v>18811.671087533156</v>
      </c>
      <c r="G8" s="17">
        <f t="shared" si="3"/>
        <v>38286.199057879414</v>
      </c>
      <c r="H8" s="25">
        <v>23838.91</v>
      </c>
      <c r="I8" s="14">
        <v>39543.269999999997</v>
      </c>
      <c r="J8" s="26">
        <v>24376.75</v>
      </c>
      <c r="K8" s="29">
        <f t="shared" si="4"/>
        <v>62662.949057879414</v>
      </c>
    </row>
    <row r="9" spans="1:19">
      <c r="A9" s="5" t="s">
        <v>10</v>
      </c>
      <c r="B9" s="7">
        <v>263</v>
      </c>
      <c r="C9" s="6">
        <v>12</v>
      </c>
      <c r="D9" s="23">
        <f t="shared" si="0"/>
        <v>1312.3527716028459</v>
      </c>
      <c r="E9" s="23">
        <f t="shared" si="1"/>
        <v>740.6401754477572</v>
      </c>
      <c r="F9" s="23">
        <f t="shared" si="2"/>
        <v>18811.671087533156</v>
      </c>
      <c r="G9" s="17">
        <f t="shared" si="3"/>
        <v>20864.664034583759</v>
      </c>
      <c r="H9" s="25">
        <v>15671.65</v>
      </c>
      <c r="I9" s="14">
        <v>21567.19</v>
      </c>
      <c r="J9" s="26">
        <v>14573.54</v>
      </c>
      <c r="K9" s="29">
        <f t="shared" si="4"/>
        <v>35438.204034583759</v>
      </c>
    </row>
    <row r="10" spans="1:19">
      <c r="A10" s="5" t="s">
        <v>11</v>
      </c>
      <c r="B10" s="7">
        <v>1459</v>
      </c>
      <c r="C10" s="6">
        <v>134</v>
      </c>
      <c r="D10" s="23">
        <f t="shared" si="0"/>
        <v>7280.3144249754832</v>
      </c>
      <c r="E10" s="23">
        <f t="shared" si="1"/>
        <v>8270.4819591666219</v>
      </c>
      <c r="F10" s="23">
        <f t="shared" si="2"/>
        <v>18811.671087533156</v>
      </c>
      <c r="G10" s="17">
        <f t="shared" si="3"/>
        <v>34362.467471675263</v>
      </c>
      <c r="H10" s="25">
        <v>21745.25</v>
      </c>
      <c r="I10" s="14">
        <v>35505.54</v>
      </c>
      <c r="J10" s="26">
        <v>22144.21</v>
      </c>
      <c r="K10" s="29">
        <f t="shared" si="4"/>
        <v>56506.677471675262</v>
      </c>
    </row>
    <row r="11" spans="1:19">
      <c r="A11" s="5" t="s">
        <v>12</v>
      </c>
      <c r="B11" s="7">
        <v>44019</v>
      </c>
      <c r="C11" s="6">
        <v>2939</v>
      </c>
      <c r="D11" s="23">
        <f t="shared" si="0"/>
        <v>219651.92643796833</v>
      </c>
      <c r="E11" s="23">
        <f t="shared" si="1"/>
        <v>181395.12297007986</v>
      </c>
      <c r="F11" s="23">
        <f t="shared" si="2"/>
        <v>18811.671087533156</v>
      </c>
      <c r="G11" s="17">
        <f t="shared" si="3"/>
        <v>419858.72049558134</v>
      </c>
      <c r="H11" s="25">
        <v>215221.39</v>
      </c>
      <c r="I11" s="14">
        <v>432978.49</v>
      </c>
      <c r="J11" s="26">
        <v>241653.18</v>
      </c>
      <c r="K11" s="29">
        <f t="shared" si="4"/>
        <v>661511.90049558133</v>
      </c>
    </row>
    <row r="12" spans="1:19">
      <c r="A12" s="5" t="s">
        <v>13</v>
      </c>
      <c r="B12" s="7">
        <v>360</v>
      </c>
      <c r="C12" s="6">
        <v>21</v>
      </c>
      <c r="D12" s="23">
        <f t="shared" si="0"/>
        <v>1796.3764174031351</v>
      </c>
      <c r="E12" s="23">
        <f t="shared" si="1"/>
        <v>1296.120307033575</v>
      </c>
      <c r="F12" s="23">
        <f t="shared" si="2"/>
        <v>18811.671087533156</v>
      </c>
      <c r="G12" s="17">
        <f t="shared" si="3"/>
        <v>21904.167811969866</v>
      </c>
      <c r="H12" s="25">
        <v>16091.37</v>
      </c>
      <c r="I12" s="14">
        <v>22612.89</v>
      </c>
      <c r="J12" s="26">
        <v>15142.34</v>
      </c>
      <c r="K12" s="29">
        <f t="shared" si="4"/>
        <v>37046.507811969866</v>
      </c>
    </row>
    <row r="13" spans="1:19">
      <c r="A13" s="5" t="s">
        <v>14</v>
      </c>
      <c r="B13" s="7">
        <v>657</v>
      </c>
      <c r="C13" s="6">
        <v>34</v>
      </c>
      <c r="D13" s="23">
        <f t="shared" si="0"/>
        <v>3278.3869617607215</v>
      </c>
      <c r="E13" s="23">
        <f t="shared" si="1"/>
        <v>2098.4804971019785</v>
      </c>
      <c r="F13" s="23">
        <f t="shared" si="2"/>
        <v>18811.671087533156</v>
      </c>
      <c r="G13" s="17">
        <f t="shared" si="3"/>
        <v>24188.538546395856</v>
      </c>
      <c r="H13" s="25">
        <v>17656.68</v>
      </c>
      <c r="I13" s="14">
        <v>24996.78</v>
      </c>
      <c r="J13" s="26">
        <v>16479.400000000001</v>
      </c>
      <c r="K13" s="29">
        <f t="shared" si="4"/>
        <v>40667.938546395861</v>
      </c>
    </row>
    <row r="14" spans="1:19">
      <c r="A14" s="5" t="s">
        <v>15</v>
      </c>
      <c r="B14" s="7">
        <v>3965</v>
      </c>
      <c r="C14" s="6">
        <v>212</v>
      </c>
      <c r="D14" s="23">
        <f t="shared" si="0"/>
        <v>19785.090263898419</v>
      </c>
      <c r="E14" s="23">
        <f t="shared" si="1"/>
        <v>13084.643099577044</v>
      </c>
      <c r="F14" s="23">
        <f t="shared" si="2"/>
        <v>18811.671087533156</v>
      </c>
      <c r="G14" s="17">
        <f t="shared" si="3"/>
        <v>51681.404451008617</v>
      </c>
      <c r="H14" s="25">
        <v>34243.03</v>
      </c>
      <c r="I14" s="14">
        <v>53500.480000000003</v>
      </c>
      <c r="J14" s="26">
        <v>32345.25</v>
      </c>
      <c r="K14" s="29">
        <f t="shared" si="4"/>
        <v>84026.654451008624</v>
      </c>
    </row>
    <row r="15" spans="1:19">
      <c r="A15" s="5" t="s">
        <v>16</v>
      </c>
      <c r="B15" s="7">
        <v>6387</v>
      </c>
      <c r="C15" s="6">
        <v>661</v>
      </c>
      <c r="D15" s="23">
        <f t="shared" si="0"/>
        <v>31870.711605427288</v>
      </c>
      <c r="E15" s="23">
        <f t="shared" si="1"/>
        <v>40796.929664247291</v>
      </c>
      <c r="F15" s="23">
        <f t="shared" si="2"/>
        <v>18811.671087533156</v>
      </c>
      <c r="G15" s="17">
        <f t="shared" si="3"/>
        <v>91479.312357207731</v>
      </c>
      <c r="H15" s="25">
        <v>46355.66</v>
      </c>
      <c r="I15" s="14">
        <v>94718.94</v>
      </c>
      <c r="J15" s="26">
        <v>54259.39</v>
      </c>
      <c r="K15" s="29">
        <f t="shared" si="4"/>
        <v>145738.70235720772</v>
      </c>
    </row>
    <row r="16" spans="1:19">
      <c r="A16" s="5" t="s">
        <v>17</v>
      </c>
      <c r="B16" s="7">
        <v>782</v>
      </c>
      <c r="C16" s="6">
        <v>46</v>
      </c>
      <c r="D16" s="23">
        <f t="shared" si="0"/>
        <v>3902.128773359032</v>
      </c>
      <c r="E16" s="23">
        <f t="shared" si="1"/>
        <v>2839.1206725497359</v>
      </c>
      <c r="F16" s="23">
        <f t="shared" si="2"/>
        <v>18811.671087533156</v>
      </c>
      <c r="G16" s="17">
        <f t="shared" si="3"/>
        <v>25552.920533441924</v>
      </c>
      <c r="H16" s="25">
        <v>18234.41</v>
      </c>
      <c r="I16" s="14">
        <v>26351.68</v>
      </c>
      <c r="J16" s="26">
        <v>17214.57</v>
      </c>
      <c r="K16" s="29">
        <f t="shared" si="4"/>
        <v>42767.490533441924</v>
      </c>
    </row>
    <row r="17" spans="1:11">
      <c r="A17" s="5" t="s">
        <v>18</v>
      </c>
      <c r="B17" s="7">
        <v>874</v>
      </c>
      <c r="C17" s="6">
        <v>49</v>
      </c>
      <c r="D17" s="23">
        <f t="shared" si="0"/>
        <v>4361.2027466953887</v>
      </c>
      <c r="E17" s="23">
        <f t="shared" si="1"/>
        <v>3024.2807164116753</v>
      </c>
      <c r="F17" s="23">
        <f t="shared" si="2"/>
        <v>18811.671087533156</v>
      </c>
      <c r="G17" s="17">
        <f t="shared" si="3"/>
        <v>26197.154550640218</v>
      </c>
      <c r="H17" s="25">
        <v>18915.84</v>
      </c>
      <c r="I17" s="14">
        <v>27184.6</v>
      </c>
      <c r="J17" s="26">
        <v>17690.009999999998</v>
      </c>
      <c r="K17" s="29">
        <f t="shared" si="4"/>
        <v>43887.164550640213</v>
      </c>
    </row>
    <row r="18" spans="1:11">
      <c r="A18" s="5" t="s">
        <v>19</v>
      </c>
      <c r="B18" s="7">
        <v>1284</v>
      </c>
      <c r="C18" s="6">
        <v>91</v>
      </c>
      <c r="D18" s="23">
        <f t="shared" si="0"/>
        <v>6407.0758887378479</v>
      </c>
      <c r="E18" s="23">
        <f t="shared" si="1"/>
        <v>5616.5213304788249</v>
      </c>
      <c r="F18" s="23">
        <f t="shared" si="2"/>
        <v>18811.671087533156</v>
      </c>
      <c r="G18" s="17">
        <f t="shared" si="3"/>
        <v>30835.268306749829</v>
      </c>
      <c r="H18" s="25">
        <v>20895.93</v>
      </c>
      <c r="I18" s="14">
        <v>31883.14</v>
      </c>
      <c r="J18" s="26">
        <v>20237.34</v>
      </c>
      <c r="K18" s="29">
        <f t="shared" si="4"/>
        <v>51072.608306749826</v>
      </c>
    </row>
    <row r="19" spans="1:11">
      <c r="A19" s="5" t="s">
        <v>20</v>
      </c>
      <c r="B19" s="7">
        <v>481</v>
      </c>
      <c r="C19" s="6">
        <v>46</v>
      </c>
      <c r="D19" s="23">
        <f t="shared" si="0"/>
        <v>2400.1584910303</v>
      </c>
      <c r="E19" s="23">
        <f t="shared" si="1"/>
        <v>2839.1206725497359</v>
      </c>
      <c r="F19" s="23">
        <f t="shared" si="2"/>
        <v>18811.671087533156</v>
      </c>
      <c r="G19" s="17">
        <f t="shared" si="3"/>
        <v>24050.95025111319</v>
      </c>
      <c r="H19" s="25">
        <v>16743.169999999998</v>
      </c>
      <c r="I19" s="14">
        <v>24852.44</v>
      </c>
      <c r="J19" s="26">
        <v>16329.77</v>
      </c>
      <c r="K19" s="29">
        <f t="shared" si="4"/>
        <v>40380.720251113191</v>
      </c>
    </row>
    <row r="20" spans="1:11">
      <c r="A20" s="5" t="s">
        <v>21</v>
      </c>
      <c r="B20" s="7">
        <v>13562</v>
      </c>
      <c r="C20" s="6">
        <v>736</v>
      </c>
      <c r="D20" s="23">
        <f t="shared" si="0"/>
        <v>67673.491591170328</v>
      </c>
      <c r="E20" s="23">
        <f t="shared" si="1"/>
        <v>45425.930760795774</v>
      </c>
      <c r="F20" s="23">
        <f t="shared" si="2"/>
        <v>18811.671087533156</v>
      </c>
      <c r="G20" s="17">
        <f t="shared" si="3"/>
        <v>131911.09343949927</v>
      </c>
      <c r="H20" s="25">
        <v>71267.28</v>
      </c>
      <c r="I20" s="14">
        <v>135843.28</v>
      </c>
      <c r="J20" s="26">
        <v>78126.67</v>
      </c>
      <c r="K20" s="29">
        <f t="shared" si="4"/>
        <v>210037.76343949925</v>
      </c>
    </row>
    <row r="21" spans="1:11">
      <c r="A21" s="5" t="s">
        <v>22</v>
      </c>
      <c r="B21" s="7">
        <v>2468</v>
      </c>
      <c r="C21" s="6">
        <v>171</v>
      </c>
      <c r="D21" s="23">
        <f t="shared" si="0"/>
        <v>12315.158328197047</v>
      </c>
      <c r="E21" s="23">
        <f t="shared" si="1"/>
        <v>10554.122500130539</v>
      </c>
      <c r="F21" s="23">
        <f t="shared" si="2"/>
        <v>18811.671087533156</v>
      </c>
      <c r="G21" s="17">
        <f t="shared" si="3"/>
        <v>41680.951915860744</v>
      </c>
      <c r="H21" s="25">
        <v>26648.560000000001</v>
      </c>
      <c r="I21" s="14">
        <v>43022.68</v>
      </c>
      <c r="J21" s="26">
        <v>26381.83</v>
      </c>
      <c r="K21" s="29">
        <f t="shared" si="4"/>
        <v>68062.781915860745</v>
      </c>
    </row>
    <row r="22" spans="1:11">
      <c r="A22" s="5" t="s">
        <v>23</v>
      </c>
      <c r="B22" s="7">
        <v>26686</v>
      </c>
      <c r="C22" s="6">
        <v>2619</v>
      </c>
      <c r="D22" s="23">
        <f t="shared" si="0"/>
        <v>133161.39187450017</v>
      </c>
      <c r="E22" s="23">
        <f t="shared" si="1"/>
        <v>161644.71829147299</v>
      </c>
      <c r="F22" s="23">
        <f t="shared" si="2"/>
        <v>18811.671087533156</v>
      </c>
      <c r="G22" s="17">
        <f t="shared" si="3"/>
        <v>313617.78125350637</v>
      </c>
      <c r="H22" s="25">
        <v>145705.87</v>
      </c>
      <c r="I22" s="14">
        <v>325030.82</v>
      </c>
      <c r="J22" s="26">
        <v>179665.03</v>
      </c>
      <c r="K22" s="29">
        <f t="shared" si="4"/>
        <v>493282.81125350634</v>
      </c>
    </row>
    <row r="23" spans="1:11">
      <c r="A23" s="5" t="s">
        <v>24</v>
      </c>
      <c r="B23" s="7">
        <v>392</v>
      </c>
      <c r="C23" s="6">
        <v>8</v>
      </c>
      <c r="D23" s="23">
        <f t="shared" si="0"/>
        <v>1956.0543211723025</v>
      </c>
      <c r="E23" s="23">
        <f t="shared" si="1"/>
        <v>493.76011696517145</v>
      </c>
      <c r="F23" s="23">
        <f t="shared" si="2"/>
        <v>18811.671087533156</v>
      </c>
      <c r="G23" s="17">
        <f t="shared" si="3"/>
        <v>21261.485525670629</v>
      </c>
      <c r="H23" s="25">
        <v>16372.83</v>
      </c>
      <c r="I23" s="14">
        <v>21995.25</v>
      </c>
      <c r="J23" s="26">
        <v>14847.65</v>
      </c>
      <c r="K23" s="29">
        <f t="shared" si="4"/>
        <v>36109.13552567063</v>
      </c>
    </row>
    <row r="24" spans="1:11">
      <c r="A24" s="5" t="s">
        <v>25</v>
      </c>
      <c r="B24" s="7">
        <v>349</v>
      </c>
      <c r="C24" s="6">
        <v>47</v>
      </c>
      <c r="D24" s="23">
        <f t="shared" si="0"/>
        <v>1741.4871379824838</v>
      </c>
      <c r="E24" s="23">
        <f t="shared" si="1"/>
        <v>2900.8406871703824</v>
      </c>
      <c r="F24" s="23">
        <f t="shared" si="2"/>
        <v>18811.671087533156</v>
      </c>
      <c r="G24" s="17">
        <f t="shared" si="3"/>
        <v>23453.998912686024</v>
      </c>
      <c r="H24" s="25">
        <v>16007.43</v>
      </c>
      <c r="I24" s="14">
        <v>24161.38</v>
      </c>
      <c r="J24" s="26">
        <v>15916.56</v>
      </c>
      <c r="K24" s="29">
        <f t="shared" si="4"/>
        <v>39370.558912686021</v>
      </c>
    </row>
    <row r="25" spans="1:11">
      <c r="A25" s="5" t="s">
        <v>26</v>
      </c>
      <c r="B25" s="7">
        <v>1154</v>
      </c>
      <c r="C25" s="6">
        <v>124</v>
      </c>
      <c r="D25" s="23">
        <f t="shared" si="0"/>
        <v>5758.3844046756049</v>
      </c>
      <c r="E25" s="23">
        <f t="shared" si="1"/>
        <v>7653.2818129601574</v>
      </c>
      <c r="F25" s="23">
        <f t="shared" si="2"/>
        <v>18811.671087533156</v>
      </c>
      <c r="G25" s="17">
        <f t="shared" si="3"/>
        <v>32223.33730516892</v>
      </c>
      <c r="H25" s="25">
        <v>20214.5</v>
      </c>
      <c r="I25" s="14">
        <v>33400.050000000003</v>
      </c>
      <c r="J25" s="26">
        <v>20955.34</v>
      </c>
      <c r="K25" s="29">
        <f t="shared" si="4"/>
        <v>53178.677305168923</v>
      </c>
    </row>
    <row r="26" spans="1:11">
      <c r="A26" s="5" t="s">
        <v>27</v>
      </c>
      <c r="B26" s="7">
        <v>828</v>
      </c>
      <c r="C26" s="6">
        <v>39</v>
      </c>
      <c r="D26" s="23">
        <f t="shared" si="0"/>
        <v>4131.6657600272101</v>
      </c>
      <c r="E26" s="23">
        <f t="shared" si="1"/>
        <v>2407.0805702052107</v>
      </c>
      <c r="F26" s="23">
        <f t="shared" si="2"/>
        <v>18811.671087533156</v>
      </c>
      <c r="G26" s="17">
        <f t="shared" si="3"/>
        <v>25350.417417765577</v>
      </c>
      <c r="H26" s="25">
        <v>18555.37</v>
      </c>
      <c r="I26" s="14">
        <v>26193.279999999999</v>
      </c>
      <c r="J26" s="26">
        <v>17158.68</v>
      </c>
      <c r="K26" s="29">
        <f t="shared" si="4"/>
        <v>42509.097417765573</v>
      </c>
    </row>
    <row r="27" spans="1:11">
      <c r="A27" s="5" t="s">
        <v>28</v>
      </c>
      <c r="B27" s="7">
        <v>1852</v>
      </c>
      <c r="C27" s="6">
        <v>142</v>
      </c>
      <c r="D27" s="23">
        <f t="shared" si="0"/>
        <v>9241.3586806405729</v>
      </c>
      <c r="E27" s="23">
        <f t="shared" si="1"/>
        <v>8764.2420761317935</v>
      </c>
      <c r="F27" s="23">
        <f t="shared" si="2"/>
        <v>18811.671087533156</v>
      </c>
      <c r="G27" s="17">
        <f t="shared" si="3"/>
        <v>36817.27184430552</v>
      </c>
      <c r="H27" s="25">
        <v>23626.58</v>
      </c>
      <c r="I27" s="14">
        <v>38048.400000000001</v>
      </c>
      <c r="J27" s="26">
        <v>23601.95</v>
      </c>
      <c r="K27" s="29">
        <f t="shared" si="4"/>
        <v>60419.221844305517</v>
      </c>
    </row>
    <row r="28" spans="1:11">
      <c r="A28" s="5" t="s">
        <v>29</v>
      </c>
      <c r="B28" s="7">
        <v>831</v>
      </c>
      <c r="C28" s="6">
        <v>82</v>
      </c>
      <c r="D28" s="23">
        <f t="shared" si="0"/>
        <v>4146.6355635055697</v>
      </c>
      <c r="E28" s="23">
        <f t="shared" si="1"/>
        <v>5061.0411988930073</v>
      </c>
      <c r="F28" s="23">
        <f t="shared" si="2"/>
        <v>18811.671087533156</v>
      </c>
      <c r="G28" s="17">
        <f t="shared" si="3"/>
        <v>28019.347849931732</v>
      </c>
      <c r="H28" s="25">
        <v>18580.060000000001</v>
      </c>
      <c r="I28" s="14">
        <v>28963.37</v>
      </c>
      <c r="J28" s="26">
        <v>18562.54</v>
      </c>
      <c r="K28" s="29">
        <f t="shared" si="4"/>
        <v>46581.887849931736</v>
      </c>
    </row>
    <row r="29" spans="1:11">
      <c r="A29" s="5" t="s">
        <v>30</v>
      </c>
      <c r="B29" s="7">
        <v>592</v>
      </c>
      <c r="C29" s="6">
        <v>26</v>
      </c>
      <c r="D29" s="23">
        <f t="shared" si="0"/>
        <v>2954.0412197296</v>
      </c>
      <c r="E29" s="23">
        <f t="shared" si="1"/>
        <v>1604.7203801368073</v>
      </c>
      <c r="F29" s="23">
        <f t="shared" si="2"/>
        <v>18811.671087533156</v>
      </c>
      <c r="G29" s="17">
        <f t="shared" si="3"/>
        <v>23370.432687399563</v>
      </c>
      <c r="H29" s="25">
        <v>17340.650000000001</v>
      </c>
      <c r="I29" s="14">
        <v>24132.87</v>
      </c>
      <c r="J29" s="26">
        <v>16012.52</v>
      </c>
      <c r="K29" s="29">
        <f t="shared" si="4"/>
        <v>39382.952687399564</v>
      </c>
    </row>
    <row r="30" spans="1:11">
      <c r="A30" s="5" t="s">
        <v>31</v>
      </c>
      <c r="B30" s="7">
        <v>84</v>
      </c>
      <c r="C30" s="6">
        <v>3</v>
      </c>
      <c r="D30" s="23">
        <f t="shared" si="0"/>
        <v>419.15449739406483</v>
      </c>
      <c r="E30" s="23">
        <f t="shared" si="1"/>
        <v>185.1600438619393</v>
      </c>
      <c r="F30" s="23">
        <f t="shared" si="2"/>
        <v>18811.671087533156</v>
      </c>
      <c r="G30" s="17">
        <f t="shared" si="3"/>
        <v>19415.98562878916</v>
      </c>
      <c r="H30" s="25">
        <v>14768.01</v>
      </c>
      <c r="I30" s="14">
        <v>20054.259999999998</v>
      </c>
      <c r="J30" s="26">
        <v>13729</v>
      </c>
      <c r="K30" s="29">
        <f t="shared" si="4"/>
        <v>33144.98562878916</v>
      </c>
    </row>
    <row r="31" spans="1:11">
      <c r="A31" s="5" t="s">
        <v>32</v>
      </c>
      <c r="B31" s="7">
        <v>1332</v>
      </c>
      <c r="C31" s="6">
        <v>119</v>
      </c>
      <c r="D31" s="23">
        <f t="shared" si="0"/>
        <v>6646.5927443915998</v>
      </c>
      <c r="E31" s="23">
        <f t="shared" si="1"/>
        <v>7344.6817398569256</v>
      </c>
      <c r="F31" s="23">
        <f t="shared" si="2"/>
        <v>18811.671087533156</v>
      </c>
      <c r="G31" s="17">
        <f t="shared" si="3"/>
        <v>32802.945571781682</v>
      </c>
      <c r="H31" s="25">
        <v>20905.810000000001</v>
      </c>
      <c r="I31" s="14">
        <v>33846.559999999998</v>
      </c>
      <c r="J31" s="26">
        <v>21245.7</v>
      </c>
      <c r="K31" s="29">
        <f t="shared" si="4"/>
        <v>54048.645571781686</v>
      </c>
    </row>
    <row r="32" spans="1:11">
      <c r="A32" s="5" t="s">
        <v>33</v>
      </c>
      <c r="B32" s="7">
        <v>678</v>
      </c>
      <c r="C32" s="6">
        <v>47</v>
      </c>
      <c r="D32" s="23">
        <f t="shared" si="0"/>
        <v>3383.1755861092374</v>
      </c>
      <c r="E32" s="23">
        <f t="shared" si="1"/>
        <v>2900.8406871703824</v>
      </c>
      <c r="F32" s="23">
        <f t="shared" si="2"/>
        <v>18811.671087533156</v>
      </c>
      <c r="G32" s="17">
        <f t="shared" si="3"/>
        <v>25095.687360812775</v>
      </c>
      <c r="H32" s="25">
        <v>17785.060000000001</v>
      </c>
      <c r="I32" s="14">
        <v>25896.81</v>
      </c>
      <c r="J32" s="26">
        <v>16940.75</v>
      </c>
      <c r="K32" s="29">
        <f t="shared" si="4"/>
        <v>42036.437360812779</v>
      </c>
    </row>
    <row r="33" spans="1:11">
      <c r="A33" s="5" t="s">
        <v>34</v>
      </c>
      <c r="B33" s="7">
        <v>3975</v>
      </c>
      <c r="C33" s="6">
        <v>365</v>
      </c>
      <c r="D33" s="23">
        <f t="shared" si="0"/>
        <v>19834.989608826283</v>
      </c>
      <c r="E33" s="23">
        <f t="shared" si="1"/>
        <v>22527.805336535948</v>
      </c>
      <c r="F33" s="23">
        <f t="shared" si="2"/>
        <v>18811.671087533156</v>
      </c>
      <c r="G33" s="17">
        <f t="shared" si="3"/>
        <v>61174.466032895383</v>
      </c>
      <c r="H33" s="25">
        <v>33966.51</v>
      </c>
      <c r="I33" s="14">
        <v>63236.959999999999</v>
      </c>
      <c r="J33" s="26">
        <v>37269.629999999997</v>
      </c>
      <c r="K33" s="29">
        <f t="shared" si="4"/>
        <v>98444.096032895381</v>
      </c>
    </row>
    <row r="34" spans="1:11">
      <c r="A34" s="5" t="s">
        <v>35</v>
      </c>
      <c r="B34" s="7">
        <v>1124</v>
      </c>
      <c r="C34" s="6">
        <v>88</v>
      </c>
      <c r="D34" s="23">
        <f t="shared" si="0"/>
        <v>5608.6863698920106</v>
      </c>
      <c r="E34" s="23">
        <f t="shared" si="1"/>
        <v>5431.361286616886</v>
      </c>
      <c r="F34" s="23">
        <f t="shared" si="2"/>
        <v>18811.671087533156</v>
      </c>
      <c r="G34" s="17">
        <f t="shared" si="3"/>
        <v>29851.718744042053</v>
      </c>
      <c r="H34" s="25">
        <v>19928.099999999999</v>
      </c>
      <c r="I34" s="14">
        <v>30803.77</v>
      </c>
      <c r="J34" s="26">
        <v>19616.45</v>
      </c>
      <c r="K34" s="29">
        <f t="shared" si="4"/>
        <v>49468.16874404205</v>
      </c>
    </row>
    <row r="35" spans="1:11">
      <c r="A35" s="5" t="s">
        <v>36</v>
      </c>
      <c r="B35" s="7">
        <v>1292</v>
      </c>
      <c r="C35" s="6">
        <v>92</v>
      </c>
      <c r="D35" s="23">
        <f t="shared" si="0"/>
        <v>6446.9953646801405</v>
      </c>
      <c r="E35" s="23">
        <f t="shared" si="1"/>
        <v>5678.2413450994718</v>
      </c>
      <c r="F35" s="23">
        <f t="shared" si="2"/>
        <v>18811.671087533156</v>
      </c>
      <c r="G35" s="17">
        <f t="shared" si="3"/>
        <v>30936.907797312768</v>
      </c>
      <c r="H35" s="25">
        <v>20802.11</v>
      </c>
      <c r="I35" s="14">
        <v>31910.9</v>
      </c>
      <c r="J35" s="26">
        <v>20248.36</v>
      </c>
      <c r="K35" s="29">
        <f t="shared" si="4"/>
        <v>51185.267797312772</v>
      </c>
    </row>
    <row r="36" spans="1:11">
      <c r="A36" s="5" t="s">
        <v>37</v>
      </c>
      <c r="B36" s="7">
        <v>696</v>
      </c>
      <c r="C36" s="6">
        <v>37</v>
      </c>
      <c r="D36" s="23">
        <f t="shared" si="0"/>
        <v>3472.9944069793942</v>
      </c>
      <c r="E36" s="23">
        <f t="shared" si="1"/>
        <v>2283.6405409639178</v>
      </c>
      <c r="F36" s="23">
        <f t="shared" si="2"/>
        <v>18811.671087533156</v>
      </c>
      <c r="G36" s="17">
        <f t="shared" si="3"/>
        <v>24568.306035476468</v>
      </c>
      <c r="H36" s="25">
        <v>17809.75</v>
      </c>
      <c r="I36" s="14">
        <v>25331.65</v>
      </c>
      <c r="J36" s="26">
        <v>16660.919999999998</v>
      </c>
      <c r="K36" s="29">
        <f t="shared" si="4"/>
        <v>41229.226035476466</v>
      </c>
    </row>
    <row r="37" spans="1:11">
      <c r="A37" s="5" t="s">
        <v>38</v>
      </c>
      <c r="B37" s="7">
        <v>3654</v>
      </c>
      <c r="C37" s="6">
        <v>284</v>
      </c>
      <c r="D37" s="23">
        <f t="shared" si="0"/>
        <v>18233.220636641821</v>
      </c>
      <c r="E37" s="23">
        <f t="shared" si="1"/>
        <v>17528.484152263587</v>
      </c>
      <c r="F37" s="23">
        <f t="shared" si="2"/>
        <v>18811.671087533156</v>
      </c>
      <c r="G37" s="17">
        <f t="shared" si="3"/>
        <v>54573.375876438564</v>
      </c>
      <c r="H37" s="25">
        <v>32485.14</v>
      </c>
      <c r="I37" s="14">
        <v>56346.62</v>
      </c>
      <c r="J37" s="26">
        <v>33638.239999999998</v>
      </c>
      <c r="K37" s="29">
        <f t="shared" si="4"/>
        <v>88211.615876438562</v>
      </c>
    </row>
    <row r="38" spans="1:11">
      <c r="A38" s="5" t="s">
        <v>39</v>
      </c>
      <c r="B38" s="7">
        <v>637</v>
      </c>
      <c r="C38" s="6">
        <v>42</v>
      </c>
      <c r="D38" s="23">
        <f t="shared" si="0"/>
        <v>3178.5882719049919</v>
      </c>
      <c r="E38" s="23">
        <f t="shared" si="1"/>
        <v>2592.2406140671501</v>
      </c>
      <c r="F38" s="23">
        <f t="shared" si="2"/>
        <v>18811.671087533156</v>
      </c>
      <c r="G38" s="17">
        <f t="shared" si="3"/>
        <v>24582.499973505299</v>
      </c>
      <c r="H38" s="25">
        <v>17552.98</v>
      </c>
      <c r="I38" s="14">
        <v>25393.45</v>
      </c>
      <c r="J38" s="26">
        <v>16670.54</v>
      </c>
      <c r="K38" s="29">
        <f t="shared" si="4"/>
        <v>41253.0399735053</v>
      </c>
    </row>
    <row r="39" spans="1:11">
      <c r="A39" s="5" t="s">
        <v>40</v>
      </c>
      <c r="B39" s="7">
        <v>1889</v>
      </c>
      <c r="C39" s="6">
        <v>64</v>
      </c>
      <c r="D39" s="23">
        <f t="shared" si="0"/>
        <v>9425.9862568736717</v>
      </c>
      <c r="E39" s="23">
        <f t="shared" si="1"/>
        <v>3950.0809357213716</v>
      </c>
      <c r="F39" s="23">
        <f t="shared" si="2"/>
        <v>18811.671087533156</v>
      </c>
      <c r="G39" s="17">
        <f t="shared" si="3"/>
        <v>32187.7382801282</v>
      </c>
      <c r="H39" s="25">
        <v>24051.24</v>
      </c>
      <c r="I39" s="14">
        <v>33310.519999999997</v>
      </c>
      <c r="J39" s="26">
        <v>21224.75</v>
      </c>
      <c r="K39" s="29">
        <f t="shared" si="4"/>
        <v>53412.4882801282</v>
      </c>
    </row>
    <row r="40" spans="1:11">
      <c r="A40" s="5" t="s">
        <v>41</v>
      </c>
      <c r="B40" s="7">
        <v>2810</v>
      </c>
      <c r="C40" s="6">
        <v>209</v>
      </c>
      <c r="D40" s="23">
        <f t="shared" si="0"/>
        <v>14021.715924730026</v>
      </c>
      <c r="E40" s="23">
        <f t="shared" si="1"/>
        <v>12899.483055715104</v>
      </c>
      <c r="F40" s="23">
        <f t="shared" si="2"/>
        <v>18811.671087533156</v>
      </c>
      <c r="G40" s="17">
        <f t="shared" si="3"/>
        <v>45732.870067978285</v>
      </c>
      <c r="H40" s="25">
        <v>28475.58</v>
      </c>
      <c r="I40" s="14">
        <v>47271.3</v>
      </c>
      <c r="J40" s="26">
        <v>28685.119999999999</v>
      </c>
      <c r="K40" s="29">
        <f t="shared" si="4"/>
        <v>74417.990067978288</v>
      </c>
    </row>
    <row r="41" spans="1:11">
      <c r="A41" s="5" t="s">
        <v>42</v>
      </c>
      <c r="B41" s="7">
        <v>410</v>
      </c>
      <c r="C41" s="6">
        <v>19</v>
      </c>
      <c r="D41" s="23">
        <f t="shared" si="0"/>
        <v>2045.8731420424592</v>
      </c>
      <c r="E41" s="23">
        <f t="shared" si="1"/>
        <v>1172.6802777922821</v>
      </c>
      <c r="F41" s="23">
        <f t="shared" si="2"/>
        <v>18811.671087533156</v>
      </c>
      <c r="G41" s="17">
        <f t="shared" si="3"/>
        <v>22030.224507367897</v>
      </c>
      <c r="H41" s="25">
        <v>16427.150000000001</v>
      </c>
      <c r="I41" s="14">
        <v>22773.01</v>
      </c>
      <c r="J41" s="26">
        <v>15247.58</v>
      </c>
      <c r="K41" s="29">
        <f t="shared" si="4"/>
        <v>37277.804507367895</v>
      </c>
    </row>
    <row r="42" spans="1:11">
      <c r="A42" s="5" t="s">
        <v>43</v>
      </c>
      <c r="B42" s="7">
        <v>148</v>
      </c>
      <c r="C42" s="6">
        <v>10</v>
      </c>
      <c r="D42" s="23">
        <f t="shared" si="0"/>
        <v>738.5103049324</v>
      </c>
      <c r="E42" s="23">
        <f t="shared" si="1"/>
        <v>617.2001462064643</v>
      </c>
      <c r="F42" s="23">
        <f t="shared" si="2"/>
        <v>18811.671087533156</v>
      </c>
      <c r="G42" s="17">
        <f t="shared" si="3"/>
        <v>20167.38153867202</v>
      </c>
      <c r="H42" s="25">
        <v>15064.29</v>
      </c>
      <c r="I42" s="14">
        <v>20818.53</v>
      </c>
      <c r="J42" s="26">
        <v>14142.44</v>
      </c>
      <c r="K42" s="29">
        <f t="shared" si="4"/>
        <v>34309.821538672019</v>
      </c>
    </row>
    <row r="43" spans="1:11">
      <c r="A43" s="5" t="s">
        <v>44</v>
      </c>
      <c r="B43" s="7">
        <v>540</v>
      </c>
      <c r="C43" s="6">
        <v>25</v>
      </c>
      <c r="D43" s="23">
        <f t="shared" si="0"/>
        <v>2694.5646261047027</v>
      </c>
      <c r="E43" s="23">
        <f t="shared" si="1"/>
        <v>1543.0003655161609</v>
      </c>
      <c r="F43" s="23">
        <f t="shared" si="2"/>
        <v>18811.671087533156</v>
      </c>
      <c r="G43" s="17">
        <f t="shared" si="3"/>
        <v>23049.23607915402</v>
      </c>
      <c r="H43" s="25">
        <v>17069.07</v>
      </c>
      <c r="I43" s="14">
        <v>23858.65</v>
      </c>
      <c r="J43" s="26">
        <v>15856.06</v>
      </c>
      <c r="K43" s="29">
        <f t="shared" si="4"/>
        <v>38905.296079154017</v>
      </c>
    </row>
    <row r="44" spans="1:11">
      <c r="A44" s="5" t="s">
        <v>45</v>
      </c>
      <c r="B44" s="7">
        <v>2894</v>
      </c>
      <c r="C44" s="6">
        <v>141</v>
      </c>
      <c r="D44" s="23">
        <f t="shared" si="0"/>
        <v>14440.870422124091</v>
      </c>
      <c r="E44" s="23">
        <f t="shared" si="1"/>
        <v>8702.5220615111466</v>
      </c>
      <c r="F44" s="23">
        <f t="shared" si="2"/>
        <v>18811.671087533156</v>
      </c>
      <c r="G44" s="17">
        <f t="shared" si="3"/>
        <v>41955.063571168394</v>
      </c>
      <c r="H44" s="25">
        <v>29161.95</v>
      </c>
      <c r="I44" s="14">
        <v>43452.85</v>
      </c>
      <c r="J44" s="26">
        <v>26796.83</v>
      </c>
      <c r="K44" s="29">
        <f t="shared" si="4"/>
        <v>68751.893571168388</v>
      </c>
    </row>
    <row r="45" spans="1:11">
      <c r="A45" s="5" t="s">
        <v>46</v>
      </c>
      <c r="B45" s="7">
        <v>2656</v>
      </c>
      <c r="C45" s="6">
        <v>200</v>
      </c>
      <c r="D45" s="23">
        <f t="shared" si="0"/>
        <v>13253.266012840908</v>
      </c>
      <c r="E45" s="23">
        <f t="shared" si="1"/>
        <v>12344.002924129287</v>
      </c>
      <c r="F45" s="23">
        <f t="shared" si="2"/>
        <v>18811.671087533156</v>
      </c>
      <c r="G45" s="17">
        <f t="shared" si="3"/>
        <v>44408.940024503347</v>
      </c>
      <c r="H45" s="25">
        <v>28065.74</v>
      </c>
      <c r="I45" s="14">
        <v>46009.95</v>
      </c>
      <c r="J45" s="26">
        <v>27989.05</v>
      </c>
      <c r="K45" s="29">
        <f t="shared" si="4"/>
        <v>72397.99002450335</v>
      </c>
    </row>
    <row r="46" spans="1:11">
      <c r="A46" s="5" t="s">
        <v>47</v>
      </c>
      <c r="B46" s="7">
        <v>1597</v>
      </c>
      <c r="C46" s="6">
        <v>125</v>
      </c>
      <c r="D46" s="23">
        <f t="shared" si="0"/>
        <v>7968.925384980018</v>
      </c>
      <c r="E46" s="23">
        <f t="shared" si="1"/>
        <v>7715.0018275808043</v>
      </c>
      <c r="F46" s="23">
        <f t="shared" si="2"/>
        <v>18811.671087533156</v>
      </c>
      <c r="G46" s="17">
        <f t="shared" si="3"/>
        <v>34495.598300093974</v>
      </c>
      <c r="H46" s="25">
        <v>22308.16</v>
      </c>
      <c r="I46" s="14">
        <v>35609.94</v>
      </c>
      <c r="J46" s="26">
        <v>22254.16</v>
      </c>
      <c r="K46" s="29">
        <f t="shared" si="4"/>
        <v>56749.758300093978</v>
      </c>
    </row>
    <row r="47" spans="1:11">
      <c r="A47" s="5" t="s">
        <v>48</v>
      </c>
      <c r="B47" s="7">
        <v>987</v>
      </c>
      <c r="C47" s="6">
        <v>73</v>
      </c>
      <c r="D47" s="23">
        <f t="shared" si="0"/>
        <v>4925.0653443802621</v>
      </c>
      <c r="E47" s="23">
        <f t="shared" si="1"/>
        <v>4505.5610673071897</v>
      </c>
      <c r="F47" s="23">
        <f t="shared" si="2"/>
        <v>18811.671087533156</v>
      </c>
      <c r="G47" s="17">
        <f t="shared" si="3"/>
        <v>28242.297499220607</v>
      </c>
      <c r="H47" s="25">
        <v>19261.490000000002</v>
      </c>
      <c r="I47" s="14">
        <v>29160.19</v>
      </c>
      <c r="J47" s="26">
        <v>18727.04</v>
      </c>
      <c r="K47" s="29">
        <f t="shared" si="4"/>
        <v>46969.337499220608</v>
      </c>
    </row>
    <row r="48" spans="1:11">
      <c r="A48" s="5" t="s">
        <v>49</v>
      </c>
      <c r="B48" s="7">
        <v>3565</v>
      </c>
      <c r="C48" s="6">
        <v>402</v>
      </c>
      <c r="D48" s="23">
        <f t="shared" si="0"/>
        <v>17789.116466783824</v>
      </c>
      <c r="E48" s="23">
        <f t="shared" si="1"/>
        <v>24811.445877499864</v>
      </c>
      <c r="F48" s="23">
        <f t="shared" si="2"/>
        <v>18811.671087533156</v>
      </c>
      <c r="G48" s="17">
        <f t="shared" si="3"/>
        <v>61412.233431816843</v>
      </c>
      <c r="H48" s="25">
        <v>32124.68</v>
      </c>
      <c r="I48" s="14">
        <v>63422.16</v>
      </c>
      <c r="J48" s="26">
        <v>37180.199999999997</v>
      </c>
      <c r="K48" s="29">
        <f t="shared" si="4"/>
        <v>98592.43343181684</v>
      </c>
    </row>
    <row r="49" spans="1:11">
      <c r="A49" s="5" t="s">
        <v>50</v>
      </c>
      <c r="B49" s="7">
        <v>3470</v>
      </c>
      <c r="C49" s="6">
        <v>226</v>
      </c>
      <c r="D49" s="23">
        <f t="shared" si="0"/>
        <v>17315.072689969107</v>
      </c>
      <c r="E49" s="23">
        <f t="shared" si="1"/>
        <v>13948.723304266094</v>
      </c>
      <c r="F49" s="23">
        <f t="shared" si="2"/>
        <v>18811.671087533156</v>
      </c>
      <c r="G49" s="17">
        <f t="shared" si="3"/>
        <v>50075.467081768358</v>
      </c>
      <c r="H49" s="25">
        <v>32104.93</v>
      </c>
      <c r="I49" s="14">
        <v>51938.09</v>
      </c>
      <c r="J49" s="26">
        <v>31347.99</v>
      </c>
      <c r="K49" s="29">
        <f t="shared" si="4"/>
        <v>81423.457081768356</v>
      </c>
    </row>
    <row r="50" spans="1:11">
      <c r="A50" s="5" t="s">
        <v>51</v>
      </c>
      <c r="B50" s="7">
        <v>151</v>
      </c>
      <c r="C50" s="6">
        <v>12</v>
      </c>
      <c r="D50" s="23">
        <f t="shared" si="0"/>
        <v>753.48010841075939</v>
      </c>
      <c r="E50" s="23">
        <f t="shared" si="1"/>
        <v>740.6401754477572</v>
      </c>
      <c r="F50" s="23">
        <f t="shared" si="2"/>
        <v>18811.671087533156</v>
      </c>
      <c r="G50" s="17">
        <f t="shared" si="3"/>
        <v>20305.791371391671</v>
      </c>
      <c r="H50" s="25">
        <v>15088.98</v>
      </c>
      <c r="I50" s="14">
        <v>20961.330000000002</v>
      </c>
      <c r="J50" s="26">
        <v>14215.98</v>
      </c>
      <c r="K50" s="29">
        <f t="shared" si="4"/>
        <v>34521.771371391675</v>
      </c>
    </row>
    <row r="51" spans="1:11">
      <c r="A51" s="5" t="s">
        <v>52</v>
      </c>
      <c r="B51" s="7">
        <v>2143</v>
      </c>
      <c r="C51" s="6">
        <v>181</v>
      </c>
      <c r="D51" s="23">
        <f t="shared" si="0"/>
        <v>10693.42961804144</v>
      </c>
      <c r="E51" s="23">
        <f t="shared" si="1"/>
        <v>11171.322646337005</v>
      </c>
      <c r="F51" s="23">
        <f t="shared" si="2"/>
        <v>18811.671087533156</v>
      </c>
      <c r="G51" s="17">
        <f t="shared" si="3"/>
        <v>40676.423351911602</v>
      </c>
      <c r="H51" s="25">
        <v>25093.13</v>
      </c>
      <c r="I51" s="14">
        <v>42109.13</v>
      </c>
      <c r="J51" s="26">
        <v>25788.98</v>
      </c>
      <c r="K51" s="29">
        <f t="shared" si="4"/>
        <v>66465.403351911606</v>
      </c>
    </row>
    <row r="52" spans="1:11">
      <c r="A52" s="5" t="s">
        <v>53</v>
      </c>
      <c r="B52" s="7">
        <v>1342</v>
      </c>
      <c r="C52" s="6">
        <v>61</v>
      </c>
      <c r="D52" s="23">
        <f t="shared" si="0"/>
        <v>6696.4920893194649</v>
      </c>
      <c r="E52" s="23">
        <f t="shared" si="1"/>
        <v>3764.9208918594322</v>
      </c>
      <c r="F52" s="23">
        <f t="shared" si="2"/>
        <v>18811.671087533156</v>
      </c>
      <c r="G52" s="17">
        <f t="shared" si="3"/>
        <v>29273.084068712051</v>
      </c>
      <c r="H52" s="25">
        <v>21261.33</v>
      </c>
      <c r="I52" s="14">
        <v>30346.82</v>
      </c>
      <c r="J52" s="26">
        <v>19491.79</v>
      </c>
      <c r="K52" s="29">
        <f t="shared" si="4"/>
        <v>48764.874068712052</v>
      </c>
    </row>
    <row r="53" spans="1:11">
      <c r="A53" s="5" t="s">
        <v>54</v>
      </c>
      <c r="B53" s="7">
        <v>775</v>
      </c>
      <c r="C53" s="6">
        <v>70</v>
      </c>
      <c r="D53" s="23">
        <f t="shared" si="0"/>
        <v>3867.1992319095266</v>
      </c>
      <c r="E53" s="23">
        <f t="shared" si="1"/>
        <v>4320.4010234452498</v>
      </c>
      <c r="F53" s="23">
        <f t="shared" si="2"/>
        <v>18811.671087533156</v>
      </c>
      <c r="G53" s="17">
        <f t="shared" si="3"/>
        <v>26999.271342887932</v>
      </c>
      <c r="H53" s="25">
        <v>18249.22</v>
      </c>
      <c r="I53" s="14">
        <v>27931.93</v>
      </c>
      <c r="J53" s="26">
        <v>18018.27</v>
      </c>
      <c r="K53" s="29">
        <f t="shared" si="4"/>
        <v>45017.541342887933</v>
      </c>
    </row>
    <row r="54" spans="1:11">
      <c r="A54" s="5" t="s">
        <v>55</v>
      </c>
      <c r="B54" s="7">
        <v>287</v>
      </c>
      <c r="C54" s="6">
        <v>19</v>
      </c>
      <c r="D54" s="23">
        <f t="shared" si="0"/>
        <v>1432.1111994297216</v>
      </c>
      <c r="E54" s="23">
        <f t="shared" si="1"/>
        <v>1172.6802777922821</v>
      </c>
      <c r="F54" s="23">
        <f t="shared" si="2"/>
        <v>18811.671087533156</v>
      </c>
      <c r="G54" s="17">
        <f t="shared" si="3"/>
        <v>21416.462564755158</v>
      </c>
      <c r="H54" s="25">
        <v>15716.08</v>
      </c>
      <c r="I54" s="14">
        <v>22090.13</v>
      </c>
      <c r="J54" s="26">
        <v>14844.57</v>
      </c>
      <c r="K54" s="29">
        <f t="shared" si="4"/>
        <v>36261.032564755158</v>
      </c>
    </row>
    <row r="55" spans="1:11">
      <c r="A55" s="5" t="s">
        <v>56</v>
      </c>
      <c r="B55" s="7">
        <v>7936</v>
      </c>
      <c r="C55" s="6">
        <v>638</v>
      </c>
      <c r="D55" s="23">
        <f t="shared" si="0"/>
        <v>39600.120134753553</v>
      </c>
      <c r="E55" s="23">
        <f t="shared" si="1"/>
        <v>39377.369327972425</v>
      </c>
      <c r="F55" s="23">
        <f t="shared" si="2"/>
        <v>18811.671087533156</v>
      </c>
      <c r="G55" s="17">
        <f t="shared" si="3"/>
        <v>97789.160550259141</v>
      </c>
      <c r="H55" s="25">
        <v>53866.18</v>
      </c>
      <c r="I55" s="14">
        <v>100955.37</v>
      </c>
      <c r="J55" s="26">
        <v>58063.43</v>
      </c>
      <c r="K55" s="29">
        <f t="shared" si="4"/>
        <v>155852.59055025913</v>
      </c>
    </row>
    <row r="56" spans="1:11">
      <c r="A56" s="5" t="s">
        <v>57</v>
      </c>
      <c r="B56" s="7">
        <v>694</v>
      </c>
      <c r="C56" s="6">
        <v>42</v>
      </c>
      <c r="D56" s="23">
        <f t="shared" si="0"/>
        <v>3463.0145379938212</v>
      </c>
      <c r="E56" s="23">
        <f t="shared" si="1"/>
        <v>2592.2406140671501</v>
      </c>
      <c r="F56" s="23">
        <f t="shared" si="2"/>
        <v>18811.671087533156</v>
      </c>
      <c r="G56" s="17">
        <f t="shared" si="3"/>
        <v>24866.926239594126</v>
      </c>
      <c r="H56" s="25">
        <v>17903.57</v>
      </c>
      <c r="I56" s="14">
        <v>25752.86</v>
      </c>
      <c r="J56" s="26">
        <v>16882.650000000001</v>
      </c>
      <c r="K56" s="29">
        <f t="shared" si="4"/>
        <v>41749.576239594127</v>
      </c>
    </row>
    <row r="57" spans="1:11">
      <c r="A57" s="5" t="s">
        <v>58</v>
      </c>
      <c r="B57" s="7">
        <v>3897</v>
      </c>
      <c r="C57" s="6">
        <v>352</v>
      </c>
      <c r="D57" s="23">
        <f t="shared" si="0"/>
        <v>19445.774718388937</v>
      </c>
      <c r="E57" s="23">
        <f t="shared" si="1"/>
        <v>21725.445146467544</v>
      </c>
      <c r="F57" s="23">
        <f t="shared" si="2"/>
        <v>18811.671087533156</v>
      </c>
      <c r="G57" s="17">
        <f t="shared" si="3"/>
        <v>59982.890952389636</v>
      </c>
      <c r="H57" s="25">
        <v>33788.74</v>
      </c>
      <c r="I57" s="14">
        <v>61905.63</v>
      </c>
      <c r="J57" s="26">
        <v>36553.75</v>
      </c>
      <c r="K57" s="29">
        <f t="shared" si="4"/>
        <v>96536.640952389629</v>
      </c>
    </row>
    <row r="58" spans="1:11">
      <c r="A58" s="5" t="s">
        <v>59</v>
      </c>
      <c r="B58" s="7">
        <v>5133</v>
      </c>
      <c r="C58" s="6">
        <v>402</v>
      </c>
      <c r="D58" s="23">
        <f t="shared" si="0"/>
        <v>25613.333751473034</v>
      </c>
      <c r="E58" s="23">
        <f t="shared" si="1"/>
        <v>24811.445877499864</v>
      </c>
      <c r="F58" s="23">
        <f t="shared" si="2"/>
        <v>18811.671087533156</v>
      </c>
      <c r="G58" s="17">
        <f t="shared" si="3"/>
        <v>69236.45071650605</v>
      </c>
      <c r="H58" s="25">
        <v>38741.440000000002</v>
      </c>
      <c r="I58" s="14">
        <v>71339.429999999993</v>
      </c>
      <c r="J58" s="26">
        <v>41852.69</v>
      </c>
      <c r="K58" s="29">
        <f t="shared" si="4"/>
        <v>111089.14071650605</v>
      </c>
    </row>
    <row r="59" spans="1:11">
      <c r="A59" s="5" t="s">
        <v>60</v>
      </c>
      <c r="B59" s="7">
        <v>1080</v>
      </c>
      <c r="C59" s="6">
        <v>116</v>
      </c>
      <c r="D59" s="23">
        <f t="shared" si="0"/>
        <v>5389.1292522094054</v>
      </c>
      <c r="E59" s="23">
        <f t="shared" si="1"/>
        <v>7159.5216959949857</v>
      </c>
      <c r="F59" s="23">
        <f t="shared" si="2"/>
        <v>18811.671087533156</v>
      </c>
      <c r="G59" s="17">
        <f t="shared" si="3"/>
        <v>31360.322035737547</v>
      </c>
      <c r="H59" s="25">
        <v>19794.78</v>
      </c>
      <c r="I59" s="14">
        <v>32392.38</v>
      </c>
      <c r="J59" s="26">
        <v>20403.61</v>
      </c>
      <c r="K59" s="29">
        <f t="shared" si="4"/>
        <v>51763.932035737547</v>
      </c>
    </row>
    <row r="60" spans="1:11">
      <c r="A60" s="5" t="s">
        <v>61</v>
      </c>
      <c r="B60" s="7">
        <v>967</v>
      </c>
      <c r="C60" s="6">
        <v>56</v>
      </c>
      <c r="D60" s="23">
        <f t="shared" si="0"/>
        <v>4825.266654524532</v>
      </c>
      <c r="E60" s="23">
        <f t="shared" si="1"/>
        <v>3456.3208187562</v>
      </c>
      <c r="F60" s="23">
        <f t="shared" si="2"/>
        <v>18811.671087533156</v>
      </c>
      <c r="G60" s="17">
        <f t="shared" si="3"/>
        <v>27093.258560813887</v>
      </c>
      <c r="H60" s="25">
        <v>19454.07</v>
      </c>
      <c r="I60" s="14">
        <v>28143.97</v>
      </c>
      <c r="J60" s="26">
        <v>18218.599999999999</v>
      </c>
      <c r="K60" s="29">
        <f t="shared" si="4"/>
        <v>45311.858560813882</v>
      </c>
    </row>
    <row r="61" spans="1:11">
      <c r="A61" s="5" t="s">
        <v>62</v>
      </c>
      <c r="B61" s="7">
        <v>524</v>
      </c>
      <c r="C61" s="6">
        <v>37</v>
      </c>
      <c r="D61" s="23">
        <f t="shared" si="0"/>
        <v>2614.7256742201189</v>
      </c>
      <c r="E61" s="23">
        <f t="shared" si="1"/>
        <v>2283.6405409639178</v>
      </c>
      <c r="F61" s="23">
        <f t="shared" si="2"/>
        <v>18811.671087533156</v>
      </c>
      <c r="G61" s="17">
        <f t="shared" si="3"/>
        <v>23710.037302717192</v>
      </c>
      <c r="H61" s="25">
        <v>17024.63</v>
      </c>
      <c r="I61" s="14">
        <v>24510.15</v>
      </c>
      <c r="J61" s="26">
        <v>16176.1</v>
      </c>
      <c r="K61" s="29">
        <f t="shared" si="4"/>
        <v>39886.137302717194</v>
      </c>
    </row>
    <row r="62" spans="1:11">
      <c r="A62" s="5" t="s">
        <v>63</v>
      </c>
      <c r="B62" s="7">
        <v>2778</v>
      </c>
      <c r="C62" s="6">
        <v>298</v>
      </c>
      <c r="D62" s="23">
        <f t="shared" si="0"/>
        <v>13862.038020960859</v>
      </c>
      <c r="E62" s="23">
        <f t="shared" si="1"/>
        <v>18392.564356952636</v>
      </c>
      <c r="F62" s="23">
        <f t="shared" si="2"/>
        <v>18811.671087533156</v>
      </c>
      <c r="G62" s="17">
        <f t="shared" si="3"/>
        <v>51066.273465446648</v>
      </c>
      <c r="H62" s="25">
        <v>28515.08</v>
      </c>
      <c r="I62" s="14">
        <v>52925.57</v>
      </c>
      <c r="J62" s="26">
        <v>31544.06</v>
      </c>
      <c r="K62" s="29">
        <f t="shared" si="4"/>
        <v>82610.333465446645</v>
      </c>
    </row>
    <row r="63" spans="1:11">
      <c r="A63" s="5" t="s">
        <v>64</v>
      </c>
      <c r="B63" s="7">
        <v>938</v>
      </c>
      <c r="C63" s="6">
        <v>39</v>
      </c>
      <c r="D63" s="23">
        <f t="shared" si="0"/>
        <v>4680.558554233724</v>
      </c>
      <c r="E63" s="23">
        <f t="shared" si="1"/>
        <v>2407.0805702052107</v>
      </c>
      <c r="F63" s="23">
        <f t="shared" si="2"/>
        <v>18811.671087533156</v>
      </c>
      <c r="G63" s="17">
        <f t="shared" si="3"/>
        <v>25899.31021197209</v>
      </c>
      <c r="H63" s="25">
        <v>18984.97</v>
      </c>
      <c r="I63" s="14">
        <v>26732.400000000001</v>
      </c>
      <c r="J63" s="26">
        <v>17476.849999999999</v>
      </c>
      <c r="K63" s="29">
        <f t="shared" si="4"/>
        <v>43376.160211972092</v>
      </c>
    </row>
    <row r="64" spans="1:11">
      <c r="A64" s="5" t="s">
        <v>65</v>
      </c>
      <c r="B64" s="7">
        <v>1315</v>
      </c>
      <c r="C64" s="6">
        <v>63</v>
      </c>
      <c r="D64" s="23">
        <f t="shared" si="0"/>
        <v>6561.7638580142293</v>
      </c>
      <c r="E64" s="23">
        <f t="shared" si="1"/>
        <v>3888.3609211007251</v>
      </c>
      <c r="F64" s="23">
        <f t="shared" si="2"/>
        <v>18811.671087533156</v>
      </c>
      <c r="G64" s="17">
        <f t="shared" si="3"/>
        <v>29261.79586664811</v>
      </c>
      <c r="H64" s="25">
        <v>21014.44</v>
      </c>
      <c r="I64" s="14">
        <v>30320.2</v>
      </c>
      <c r="J64" s="26">
        <v>19465.34</v>
      </c>
      <c r="K64" s="29">
        <f t="shared" si="4"/>
        <v>48727.13586664811</v>
      </c>
    </row>
    <row r="65" spans="1:11">
      <c r="A65" s="5" t="s">
        <v>66</v>
      </c>
      <c r="B65" s="7">
        <v>9213</v>
      </c>
      <c r="C65" s="6">
        <v>781</v>
      </c>
      <c r="D65" s="23">
        <f t="shared" si="0"/>
        <v>45972.266482041894</v>
      </c>
      <c r="E65" s="23">
        <f t="shared" si="1"/>
        <v>48203.331418724862</v>
      </c>
      <c r="F65" s="23">
        <f t="shared" si="2"/>
        <v>18811.671087533156</v>
      </c>
      <c r="G65" s="17">
        <f t="shared" si="3"/>
        <v>112987.26898829991</v>
      </c>
      <c r="H65" s="25">
        <v>59184.28</v>
      </c>
      <c r="I65" s="14">
        <v>116647.39</v>
      </c>
      <c r="J65" s="26">
        <v>66556.27</v>
      </c>
      <c r="K65" s="29">
        <f t="shared" si="4"/>
        <v>179543.5389882999</v>
      </c>
    </row>
    <row r="66" spans="1:11">
      <c r="A66" s="5" t="s">
        <v>67</v>
      </c>
      <c r="B66" s="7">
        <v>154460</v>
      </c>
      <c r="C66" s="6">
        <v>11903</v>
      </c>
      <c r="D66" s="23">
        <f t="shared" si="0"/>
        <v>770745.28175580071</v>
      </c>
      <c r="E66" s="23">
        <f t="shared" si="1"/>
        <v>734653.33402955451</v>
      </c>
      <c r="F66" s="23">
        <f t="shared" si="2"/>
        <v>18811.671087533156</v>
      </c>
      <c r="G66" s="17">
        <f t="shared" si="3"/>
        <v>1524210.2868728884</v>
      </c>
      <c r="H66" s="25">
        <v>752907.5</v>
      </c>
      <c r="I66" s="14">
        <v>1570842.18</v>
      </c>
      <c r="J66" s="26">
        <v>865034.99</v>
      </c>
      <c r="K66" s="29">
        <f t="shared" si="4"/>
        <v>2389245.2768728882</v>
      </c>
    </row>
    <row r="67" spans="1:11">
      <c r="A67" s="5" t="s">
        <v>68</v>
      </c>
      <c r="B67" s="7">
        <v>4172</v>
      </c>
      <c r="C67" s="6">
        <v>329</v>
      </c>
      <c r="D67" s="23">
        <f t="shared" si="0"/>
        <v>20818.006703905219</v>
      </c>
      <c r="E67" s="23">
        <f t="shared" si="1"/>
        <v>20305.884810192674</v>
      </c>
      <c r="F67" s="23">
        <f t="shared" si="2"/>
        <v>18811.671087533156</v>
      </c>
      <c r="G67" s="17">
        <f t="shared" si="3"/>
        <v>59935.562601631049</v>
      </c>
      <c r="H67" s="25">
        <v>35121.97</v>
      </c>
      <c r="I67" s="14">
        <v>61811.32</v>
      </c>
      <c r="J67" s="26">
        <v>36621.620000000003</v>
      </c>
      <c r="K67" s="29">
        <f t="shared" si="4"/>
        <v>96557.182601631052</v>
      </c>
    </row>
    <row r="68" spans="1:11">
      <c r="A68" s="5" t="s">
        <v>69</v>
      </c>
      <c r="B68" s="7">
        <v>2922</v>
      </c>
      <c r="C68" s="6">
        <v>199</v>
      </c>
      <c r="D68" s="23">
        <f t="shared" ref="D68:D131" si="5">(23640000*35%)/$B$381*B68</f>
        <v>14580.588587922113</v>
      </c>
      <c r="E68" s="23">
        <f t="shared" ref="E68:E131" si="6">(23640000*35%)/$C$381*C68</f>
        <v>12282.28290950864</v>
      </c>
      <c r="F68" s="23">
        <f t="shared" si="2"/>
        <v>18811.671087533156</v>
      </c>
      <c r="G68" s="17">
        <f t="shared" si="3"/>
        <v>45674.542584963907</v>
      </c>
      <c r="H68" s="25">
        <v>28199.06</v>
      </c>
      <c r="I68" s="14">
        <v>47086.080000000002</v>
      </c>
      <c r="J68" s="26">
        <v>28629.52</v>
      </c>
      <c r="K68" s="29">
        <f t="shared" si="4"/>
        <v>74304.062584963904</v>
      </c>
    </row>
    <row r="69" spans="1:11">
      <c r="A69" s="5" t="s">
        <v>70</v>
      </c>
      <c r="B69" s="7">
        <v>23661</v>
      </c>
      <c r="C69" s="6">
        <v>1954</v>
      </c>
      <c r="D69" s="23">
        <f t="shared" si="5"/>
        <v>118066.84003382105</v>
      </c>
      <c r="E69" s="23">
        <f t="shared" si="6"/>
        <v>120600.90856874312</v>
      </c>
      <c r="F69" s="23">
        <f t="shared" ref="F69:F132" si="7">(23640000*30%)/377</f>
        <v>18811.671087533156</v>
      </c>
      <c r="G69" s="17">
        <f t="shared" ref="G69:G132" si="8">D69+E69+F69</f>
        <v>257479.4196900973</v>
      </c>
      <c r="H69" s="25">
        <v>128828.18</v>
      </c>
      <c r="I69" s="14">
        <v>265919.03999999998</v>
      </c>
      <c r="J69" s="26">
        <v>148351</v>
      </c>
      <c r="K69" s="29">
        <f t="shared" ref="K69:K132" si="9">J69+G69</f>
        <v>405830.41969009733</v>
      </c>
    </row>
    <row r="70" spans="1:11">
      <c r="A70" s="5" t="s">
        <v>71</v>
      </c>
      <c r="B70" s="7">
        <v>28755</v>
      </c>
      <c r="C70" s="6">
        <v>2517</v>
      </c>
      <c r="D70" s="23">
        <f t="shared" si="5"/>
        <v>143485.5663400754</v>
      </c>
      <c r="E70" s="23">
        <f t="shared" si="6"/>
        <v>155349.27680016708</v>
      </c>
      <c r="F70" s="23">
        <f t="shared" si="7"/>
        <v>18811.671087533156</v>
      </c>
      <c r="G70" s="17">
        <f t="shared" si="8"/>
        <v>317646.51422777568</v>
      </c>
      <c r="H70" s="25">
        <v>155961.85</v>
      </c>
      <c r="I70" s="14">
        <v>328694</v>
      </c>
      <c r="J70" s="26">
        <v>182374.73</v>
      </c>
      <c r="K70" s="29">
        <f t="shared" si="9"/>
        <v>500021.24422777572</v>
      </c>
    </row>
    <row r="71" spans="1:11">
      <c r="A71" s="5" t="s">
        <v>72</v>
      </c>
      <c r="B71" s="7">
        <v>1892</v>
      </c>
      <c r="C71" s="6">
        <v>117</v>
      </c>
      <c r="D71" s="23">
        <f t="shared" si="5"/>
        <v>9440.9560603520313</v>
      </c>
      <c r="E71" s="23">
        <f t="shared" si="6"/>
        <v>7221.2417106156327</v>
      </c>
      <c r="F71" s="23">
        <f t="shared" si="7"/>
        <v>18811.671087533156</v>
      </c>
      <c r="G71" s="17">
        <f t="shared" si="8"/>
        <v>35473.86885850082</v>
      </c>
      <c r="H71" s="25">
        <v>23364.87</v>
      </c>
      <c r="I71" s="14">
        <v>36363.370000000003</v>
      </c>
      <c r="J71" s="26">
        <v>22741.78</v>
      </c>
      <c r="K71" s="29">
        <f t="shared" si="9"/>
        <v>58215.648858500819</v>
      </c>
    </row>
    <row r="72" spans="1:11">
      <c r="A72" s="5" t="s">
        <v>73</v>
      </c>
      <c r="B72" s="7">
        <v>758</v>
      </c>
      <c r="C72" s="6">
        <v>56</v>
      </c>
      <c r="D72" s="23">
        <f t="shared" si="5"/>
        <v>3782.3703455321565</v>
      </c>
      <c r="E72" s="23">
        <f t="shared" si="6"/>
        <v>3456.3208187562</v>
      </c>
      <c r="F72" s="23">
        <f t="shared" si="7"/>
        <v>18811.671087533156</v>
      </c>
      <c r="G72" s="17">
        <f t="shared" si="8"/>
        <v>26050.362251821512</v>
      </c>
      <c r="H72" s="25">
        <v>17552.98</v>
      </c>
      <c r="I72" s="14">
        <v>26321.25</v>
      </c>
      <c r="J72" s="26">
        <v>17142.900000000001</v>
      </c>
      <c r="K72" s="29">
        <f t="shared" si="9"/>
        <v>43193.262251821514</v>
      </c>
    </row>
    <row r="73" spans="1:11">
      <c r="A73" s="5" t="s">
        <v>74</v>
      </c>
      <c r="B73" s="7">
        <v>6190</v>
      </c>
      <c r="C73" s="6">
        <v>310</v>
      </c>
      <c r="D73" s="23">
        <f t="shared" si="5"/>
        <v>30887.694510348349</v>
      </c>
      <c r="E73" s="23">
        <f t="shared" si="6"/>
        <v>19133.204532400392</v>
      </c>
      <c r="F73" s="23">
        <f t="shared" si="7"/>
        <v>18811.671087533156</v>
      </c>
      <c r="G73" s="17">
        <f t="shared" si="8"/>
        <v>68832.570130281907</v>
      </c>
      <c r="H73" s="25">
        <v>45121.19</v>
      </c>
      <c r="I73" s="14">
        <v>71075.149999999994</v>
      </c>
      <c r="J73" s="26">
        <v>42190.84</v>
      </c>
      <c r="K73" s="29">
        <f t="shared" si="9"/>
        <v>111023.4101302819</v>
      </c>
    </row>
    <row r="74" spans="1:11">
      <c r="A74" s="5" t="s">
        <v>75</v>
      </c>
      <c r="B74" s="7">
        <v>6006</v>
      </c>
      <c r="C74" s="6">
        <v>330</v>
      </c>
      <c r="D74" s="23">
        <f t="shared" si="5"/>
        <v>29969.546563675634</v>
      </c>
      <c r="E74" s="23">
        <f t="shared" si="6"/>
        <v>20367.604824813323</v>
      </c>
      <c r="F74" s="23">
        <f t="shared" si="7"/>
        <v>18811.671087533156</v>
      </c>
      <c r="G74" s="17">
        <f t="shared" si="8"/>
        <v>69148.82247602212</v>
      </c>
      <c r="H74" s="25">
        <v>42721.37</v>
      </c>
      <c r="I74" s="14">
        <v>70290.33</v>
      </c>
      <c r="J74" s="26">
        <v>41620.25</v>
      </c>
      <c r="K74" s="29">
        <f t="shared" si="9"/>
        <v>110769.07247602212</v>
      </c>
    </row>
    <row r="75" spans="1:11">
      <c r="A75" s="5" t="s">
        <v>76</v>
      </c>
      <c r="B75" s="7">
        <v>1657</v>
      </c>
      <c r="C75" s="6">
        <v>208</v>
      </c>
      <c r="D75" s="23">
        <f t="shared" si="5"/>
        <v>8268.3214545472074</v>
      </c>
      <c r="E75" s="23">
        <f t="shared" si="6"/>
        <v>12837.763041094458</v>
      </c>
      <c r="F75" s="23">
        <f t="shared" si="7"/>
        <v>18811.671087533156</v>
      </c>
      <c r="G75" s="17">
        <f t="shared" si="8"/>
        <v>39917.755583174818</v>
      </c>
      <c r="H75" s="25">
        <v>22076.080000000002</v>
      </c>
      <c r="I75" s="14">
        <v>40948.74</v>
      </c>
      <c r="J75" s="26">
        <v>24959.15</v>
      </c>
      <c r="K75" s="29">
        <f t="shared" si="9"/>
        <v>64876.905583174819</v>
      </c>
    </row>
    <row r="76" spans="1:11">
      <c r="A76" s="5" t="s">
        <v>77</v>
      </c>
      <c r="B76" s="7">
        <v>437</v>
      </c>
      <c r="C76" s="6">
        <v>15</v>
      </c>
      <c r="D76" s="23">
        <f t="shared" si="5"/>
        <v>2180.6013733476943</v>
      </c>
      <c r="E76" s="23">
        <f t="shared" si="6"/>
        <v>925.80021930969644</v>
      </c>
      <c r="F76" s="23">
        <f t="shared" si="7"/>
        <v>18811.671087533156</v>
      </c>
      <c r="G76" s="17">
        <f t="shared" si="8"/>
        <v>21918.072680190548</v>
      </c>
      <c r="H76" s="25">
        <v>16570.34</v>
      </c>
      <c r="I76" s="25">
        <v>22646.55</v>
      </c>
      <c r="J76" s="26">
        <v>15194.43</v>
      </c>
      <c r="K76" s="29">
        <f t="shared" si="9"/>
        <v>37112.502680190548</v>
      </c>
    </row>
    <row r="77" spans="1:11">
      <c r="A77" s="5" t="s">
        <v>78</v>
      </c>
      <c r="B77" s="7">
        <v>1664</v>
      </c>
      <c r="C77" s="6">
        <v>193</v>
      </c>
      <c r="D77" s="23">
        <f t="shared" si="5"/>
        <v>8303.2509959967138</v>
      </c>
      <c r="E77" s="23">
        <f t="shared" si="6"/>
        <v>11911.96282178476</v>
      </c>
      <c r="F77" s="23">
        <f t="shared" si="7"/>
        <v>18811.671087533156</v>
      </c>
      <c r="G77" s="17">
        <f t="shared" si="8"/>
        <v>39026.884905314626</v>
      </c>
      <c r="H77" s="25">
        <v>22811.83</v>
      </c>
      <c r="I77" s="14">
        <v>40296.11</v>
      </c>
      <c r="J77" s="26">
        <v>24654.55</v>
      </c>
      <c r="K77" s="29">
        <f t="shared" si="9"/>
        <v>63681.434905314629</v>
      </c>
    </row>
    <row r="78" spans="1:11">
      <c r="A78" s="5" t="s">
        <v>79</v>
      </c>
      <c r="B78" s="7">
        <v>1325</v>
      </c>
      <c r="C78" s="6">
        <v>80</v>
      </c>
      <c r="D78" s="23">
        <f t="shared" si="5"/>
        <v>6611.6632029420944</v>
      </c>
      <c r="E78" s="23">
        <f t="shared" si="6"/>
        <v>4937.6011696517144</v>
      </c>
      <c r="F78" s="23">
        <f t="shared" si="7"/>
        <v>18811.671087533156</v>
      </c>
      <c r="G78" s="17">
        <f t="shared" si="8"/>
        <v>30360.935460126966</v>
      </c>
      <c r="H78" s="25">
        <v>20910.740000000002</v>
      </c>
      <c r="I78" s="14">
        <v>31341.56</v>
      </c>
      <c r="J78" s="26">
        <v>19976.8</v>
      </c>
      <c r="K78" s="29">
        <f t="shared" si="9"/>
        <v>50337.735460126962</v>
      </c>
    </row>
    <row r="79" spans="1:11">
      <c r="A79" s="5" t="s">
        <v>80</v>
      </c>
      <c r="B79" s="7">
        <v>857</v>
      </c>
      <c r="C79" s="6">
        <v>44</v>
      </c>
      <c r="D79" s="23">
        <f t="shared" si="5"/>
        <v>4276.3738603180191</v>
      </c>
      <c r="E79" s="23">
        <f t="shared" si="6"/>
        <v>2715.680643308443</v>
      </c>
      <c r="F79" s="23">
        <f t="shared" si="7"/>
        <v>18811.671087533156</v>
      </c>
      <c r="G79" s="17">
        <f t="shared" si="8"/>
        <v>25803.725591159618</v>
      </c>
      <c r="H79" s="25">
        <v>18570.189999999999</v>
      </c>
      <c r="I79" s="14">
        <v>26655.57</v>
      </c>
      <c r="J79" s="26">
        <v>17404.650000000001</v>
      </c>
      <c r="K79" s="29">
        <f t="shared" si="9"/>
        <v>43208.375591159624</v>
      </c>
    </row>
    <row r="80" spans="1:11">
      <c r="A80" s="5" t="s">
        <v>81</v>
      </c>
      <c r="B80" s="7">
        <v>860</v>
      </c>
      <c r="C80" s="6">
        <v>45</v>
      </c>
      <c r="D80" s="23">
        <f t="shared" si="5"/>
        <v>4291.3436637963778</v>
      </c>
      <c r="E80" s="23">
        <f t="shared" si="6"/>
        <v>2777.4006579290894</v>
      </c>
      <c r="F80" s="23">
        <f t="shared" si="7"/>
        <v>18811.671087533156</v>
      </c>
      <c r="G80" s="17">
        <f t="shared" si="8"/>
        <v>25880.415409258625</v>
      </c>
      <c r="H80" s="25">
        <v>18698.57</v>
      </c>
      <c r="I80" s="14">
        <v>26739.81</v>
      </c>
      <c r="J80" s="26">
        <v>17449</v>
      </c>
      <c r="K80" s="29">
        <f t="shared" si="9"/>
        <v>43329.415409258625</v>
      </c>
    </row>
    <row r="81" spans="1:11">
      <c r="A81" s="5" t="s">
        <v>82</v>
      </c>
      <c r="B81" s="7">
        <v>2697</v>
      </c>
      <c r="C81" s="6">
        <v>168</v>
      </c>
      <c r="D81" s="23">
        <f t="shared" si="5"/>
        <v>13457.853327045153</v>
      </c>
      <c r="E81" s="23">
        <f t="shared" si="6"/>
        <v>10368.9624562686</v>
      </c>
      <c r="F81" s="23">
        <f t="shared" si="7"/>
        <v>18811.671087533156</v>
      </c>
      <c r="G81" s="17">
        <f t="shared" si="8"/>
        <v>42638.486870846908</v>
      </c>
      <c r="H81" s="25">
        <v>27932.41</v>
      </c>
      <c r="I81" s="14">
        <v>44099.77</v>
      </c>
      <c r="J81" s="26">
        <v>27033.61</v>
      </c>
      <c r="K81" s="29">
        <f t="shared" si="9"/>
        <v>69672.096870846901</v>
      </c>
    </row>
    <row r="82" spans="1:11">
      <c r="A82" s="5" t="s">
        <v>83</v>
      </c>
      <c r="B82" s="7">
        <v>312</v>
      </c>
      <c r="C82" s="6">
        <v>23</v>
      </c>
      <c r="D82" s="23">
        <f t="shared" si="5"/>
        <v>1556.8595617493836</v>
      </c>
      <c r="E82" s="23">
        <f t="shared" si="6"/>
        <v>1419.560336274868</v>
      </c>
      <c r="F82" s="23">
        <f t="shared" si="7"/>
        <v>18811.671087533156</v>
      </c>
      <c r="G82" s="17">
        <f t="shared" si="8"/>
        <v>21788.090985557406</v>
      </c>
      <c r="H82" s="25">
        <v>15864.23</v>
      </c>
      <c r="I82" s="14">
        <v>22457.91</v>
      </c>
      <c r="J82" s="26">
        <v>15040.13</v>
      </c>
      <c r="K82" s="29">
        <f t="shared" si="9"/>
        <v>36828.220985557404</v>
      </c>
    </row>
    <row r="83" spans="1:11">
      <c r="A83" s="5" t="s">
        <v>84</v>
      </c>
      <c r="B83" s="7">
        <v>8139</v>
      </c>
      <c r="C83" s="6">
        <v>721</v>
      </c>
      <c r="D83" s="23">
        <f t="shared" si="5"/>
        <v>40613.076836789209</v>
      </c>
      <c r="E83" s="23">
        <f t="shared" si="6"/>
        <v>44500.130541486076</v>
      </c>
      <c r="F83" s="23">
        <f t="shared" si="7"/>
        <v>18811.671087533156</v>
      </c>
      <c r="G83" s="17">
        <f t="shared" si="8"/>
        <v>103924.87846580843</v>
      </c>
      <c r="H83" s="25">
        <v>53599.53</v>
      </c>
      <c r="I83" s="14">
        <v>107156.74</v>
      </c>
      <c r="J83" s="26">
        <v>61277.48</v>
      </c>
      <c r="K83" s="29">
        <f t="shared" si="9"/>
        <v>165202.35846580844</v>
      </c>
    </row>
    <row r="84" spans="1:11">
      <c r="A84" s="5" t="s">
        <v>85</v>
      </c>
      <c r="B84" s="7">
        <v>4425</v>
      </c>
      <c r="C84" s="6">
        <v>496</v>
      </c>
      <c r="D84" s="23">
        <f t="shared" si="5"/>
        <v>22080.460130580203</v>
      </c>
      <c r="E84" s="23">
        <f t="shared" si="6"/>
        <v>30613.127251840629</v>
      </c>
      <c r="F84" s="23">
        <f t="shared" si="7"/>
        <v>18811.671087533156</v>
      </c>
      <c r="G84" s="17">
        <f t="shared" si="8"/>
        <v>71505.258469953988</v>
      </c>
      <c r="H84" s="25">
        <v>35912.03</v>
      </c>
      <c r="I84" s="14">
        <v>73713</v>
      </c>
      <c r="J84" s="26">
        <v>42748.63</v>
      </c>
      <c r="K84" s="29">
        <f t="shared" si="9"/>
        <v>114253.88846995399</v>
      </c>
    </row>
    <row r="85" spans="1:11">
      <c r="A85" s="5" t="s">
        <v>86</v>
      </c>
      <c r="B85" s="7">
        <v>2395</v>
      </c>
      <c r="C85" s="6">
        <v>153</v>
      </c>
      <c r="D85" s="23">
        <f t="shared" si="5"/>
        <v>11950.893110223635</v>
      </c>
      <c r="E85" s="23">
        <f t="shared" si="6"/>
        <v>9443.162236958904</v>
      </c>
      <c r="F85" s="23">
        <f t="shared" si="7"/>
        <v>18811.671087533156</v>
      </c>
      <c r="G85" s="17">
        <f t="shared" si="8"/>
        <v>40205.726434715696</v>
      </c>
      <c r="H85" s="25">
        <v>26559.68</v>
      </c>
      <c r="I85" s="14">
        <v>41583.339999999997</v>
      </c>
      <c r="J85" s="26">
        <v>25629.06</v>
      </c>
      <c r="K85" s="29">
        <f t="shared" si="9"/>
        <v>65834.786434715701</v>
      </c>
    </row>
    <row r="86" spans="1:11">
      <c r="A86" s="5" t="s">
        <v>87</v>
      </c>
      <c r="B86" s="7">
        <v>9707</v>
      </c>
      <c r="C86" s="6">
        <v>806</v>
      </c>
      <c r="D86" s="23">
        <f t="shared" si="5"/>
        <v>48437.294121478422</v>
      </c>
      <c r="E86" s="23">
        <f t="shared" si="6"/>
        <v>49746.331784241025</v>
      </c>
      <c r="F86" s="23">
        <f t="shared" si="7"/>
        <v>18811.671087533156</v>
      </c>
      <c r="G86" s="17">
        <f t="shared" si="8"/>
        <v>116995.29699325259</v>
      </c>
      <c r="H86" s="25">
        <v>61460.639999999999</v>
      </c>
      <c r="I86" s="14">
        <v>120791.8</v>
      </c>
      <c r="J86" s="26">
        <v>68867.88</v>
      </c>
      <c r="K86" s="29">
        <f t="shared" si="9"/>
        <v>185863.17699325259</v>
      </c>
    </row>
    <row r="87" spans="1:11">
      <c r="A87" s="5" t="s">
        <v>88</v>
      </c>
      <c r="B87" s="7">
        <v>1691</v>
      </c>
      <c r="C87" s="6">
        <v>146</v>
      </c>
      <c r="D87" s="23">
        <f t="shared" si="5"/>
        <v>8437.9792273019484</v>
      </c>
      <c r="E87" s="23">
        <f t="shared" si="6"/>
        <v>9011.1221346143793</v>
      </c>
      <c r="F87" s="23">
        <f t="shared" si="7"/>
        <v>18811.671087533156</v>
      </c>
      <c r="G87" s="17">
        <f t="shared" si="8"/>
        <v>36260.772449449483</v>
      </c>
      <c r="H87" s="25">
        <v>22648.880000000001</v>
      </c>
      <c r="I87" s="14">
        <v>37481.71</v>
      </c>
      <c r="J87" s="26">
        <v>23246.02</v>
      </c>
      <c r="K87" s="29">
        <f t="shared" si="9"/>
        <v>59506.79244944948</v>
      </c>
    </row>
    <row r="88" spans="1:11">
      <c r="A88" s="5" t="s">
        <v>89</v>
      </c>
      <c r="B88" s="7">
        <v>6247</v>
      </c>
      <c r="C88" s="6">
        <v>549</v>
      </c>
      <c r="D88" s="23">
        <f t="shared" si="5"/>
        <v>31172.120776437179</v>
      </c>
      <c r="E88" s="23">
        <f t="shared" si="6"/>
        <v>33884.288026734888</v>
      </c>
      <c r="F88" s="23">
        <f t="shared" si="7"/>
        <v>18811.671087533156</v>
      </c>
      <c r="G88" s="17">
        <f t="shared" si="8"/>
        <v>83868.079890705223</v>
      </c>
      <c r="H88" s="25">
        <v>45693.98</v>
      </c>
      <c r="I88" s="14">
        <v>86572.59</v>
      </c>
      <c r="J88" s="26">
        <v>50053.24</v>
      </c>
      <c r="K88" s="29">
        <f t="shared" si="9"/>
        <v>133921.31989070523</v>
      </c>
    </row>
    <row r="89" spans="1:11">
      <c r="A89" s="5" t="s">
        <v>90</v>
      </c>
      <c r="B89" s="7">
        <v>2108</v>
      </c>
      <c r="C89" s="6">
        <v>174</v>
      </c>
      <c r="D89" s="23">
        <f t="shared" si="5"/>
        <v>10518.781910793912</v>
      </c>
      <c r="E89" s="23">
        <f t="shared" si="6"/>
        <v>10739.282543992478</v>
      </c>
      <c r="F89" s="23">
        <f t="shared" si="7"/>
        <v>18811.671087533156</v>
      </c>
      <c r="G89" s="17">
        <f t="shared" si="8"/>
        <v>40069.735542319548</v>
      </c>
      <c r="H89" s="25">
        <v>24816.61</v>
      </c>
      <c r="I89" s="14">
        <v>41267.85</v>
      </c>
      <c r="J89" s="26">
        <v>25330.080000000002</v>
      </c>
      <c r="K89" s="29">
        <f t="shared" si="9"/>
        <v>65399.815542319549</v>
      </c>
    </row>
    <row r="90" spans="1:11">
      <c r="A90" s="5" t="s">
        <v>91</v>
      </c>
      <c r="B90" s="7">
        <v>8548</v>
      </c>
      <c r="C90" s="6">
        <v>658</v>
      </c>
      <c r="D90" s="23">
        <f t="shared" si="5"/>
        <v>42653.960044338884</v>
      </c>
      <c r="E90" s="23">
        <f t="shared" si="6"/>
        <v>40611.769620385348</v>
      </c>
      <c r="F90" s="23">
        <f t="shared" si="7"/>
        <v>18811.671087533156</v>
      </c>
      <c r="G90" s="17">
        <f t="shared" si="8"/>
        <v>102077.40075225738</v>
      </c>
      <c r="H90" s="25">
        <v>56537.57</v>
      </c>
      <c r="I90" s="14">
        <v>105407.65</v>
      </c>
      <c r="J90" s="26">
        <v>60583.59</v>
      </c>
      <c r="K90" s="29">
        <f t="shared" si="9"/>
        <v>162660.99075225738</v>
      </c>
    </row>
    <row r="91" spans="1:11">
      <c r="A91" s="5" t="s">
        <v>92</v>
      </c>
      <c r="B91" s="7">
        <v>625</v>
      </c>
      <c r="C91" s="6">
        <v>40</v>
      </c>
      <c r="D91" s="23">
        <f t="shared" si="5"/>
        <v>3118.7090579915539</v>
      </c>
      <c r="E91" s="23">
        <f t="shared" si="6"/>
        <v>2468.8005848258572</v>
      </c>
      <c r="F91" s="23">
        <f t="shared" si="7"/>
        <v>18811.671087533156</v>
      </c>
      <c r="G91" s="17">
        <f t="shared" si="8"/>
        <v>24399.180730350567</v>
      </c>
      <c r="H91" s="25">
        <v>17543.11</v>
      </c>
      <c r="I91" s="14">
        <v>25230.1</v>
      </c>
      <c r="J91" s="26">
        <v>16584.88</v>
      </c>
      <c r="K91" s="29">
        <f t="shared" si="9"/>
        <v>40984.060730350568</v>
      </c>
    </row>
    <row r="92" spans="1:11">
      <c r="A92" s="5" t="s">
        <v>93</v>
      </c>
      <c r="B92" s="7">
        <v>564</v>
      </c>
      <c r="C92" s="6">
        <v>49</v>
      </c>
      <c r="D92" s="23">
        <f t="shared" si="5"/>
        <v>2814.3230539315782</v>
      </c>
      <c r="E92" s="23">
        <f t="shared" si="6"/>
        <v>3024.2807164116753</v>
      </c>
      <c r="F92" s="23">
        <f t="shared" si="7"/>
        <v>18811.671087533156</v>
      </c>
      <c r="G92" s="17">
        <f t="shared" si="8"/>
        <v>24650.274857876408</v>
      </c>
      <c r="H92" s="25">
        <v>17123.39</v>
      </c>
      <c r="I92" s="14">
        <v>25444.03</v>
      </c>
      <c r="J92" s="26">
        <v>16662.79</v>
      </c>
      <c r="K92" s="29">
        <f t="shared" si="9"/>
        <v>41313.064857876408</v>
      </c>
    </row>
    <row r="93" spans="1:11">
      <c r="A93" s="5" t="s">
        <v>94</v>
      </c>
      <c r="B93" s="7">
        <v>9395</v>
      </c>
      <c r="C93" s="6">
        <v>685</v>
      </c>
      <c r="D93" s="23">
        <f t="shared" si="5"/>
        <v>46880.434559729038</v>
      </c>
      <c r="E93" s="23">
        <f t="shared" si="6"/>
        <v>42278.210015142802</v>
      </c>
      <c r="F93" s="23">
        <f t="shared" si="7"/>
        <v>18811.671087533156</v>
      </c>
      <c r="G93" s="17">
        <f t="shared" si="8"/>
        <v>107970.31566240499</v>
      </c>
      <c r="H93" s="25">
        <v>59080.58</v>
      </c>
      <c r="I93" s="14">
        <v>111004.15</v>
      </c>
      <c r="J93" s="26">
        <v>63741.43</v>
      </c>
      <c r="K93" s="29">
        <f t="shared" si="9"/>
        <v>171711.74566240498</v>
      </c>
    </row>
    <row r="94" spans="1:11">
      <c r="A94" s="5" t="s">
        <v>95</v>
      </c>
      <c r="B94" s="7">
        <v>759</v>
      </c>
      <c r="C94" s="6">
        <v>64</v>
      </c>
      <c r="D94" s="23">
        <f t="shared" si="5"/>
        <v>3787.3602800249428</v>
      </c>
      <c r="E94" s="23">
        <f t="shared" si="6"/>
        <v>3950.0809357213716</v>
      </c>
      <c r="F94" s="23">
        <f t="shared" si="7"/>
        <v>18811.671087533156</v>
      </c>
      <c r="G94" s="17">
        <f t="shared" si="8"/>
        <v>26549.112303279471</v>
      </c>
      <c r="H94" s="25">
        <v>18071.46</v>
      </c>
      <c r="I94" s="14">
        <v>27411.08</v>
      </c>
      <c r="J94" s="26">
        <v>17743.11</v>
      </c>
      <c r="K94" s="29">
        <f t="shared" si="9"/>
        <v>44292.222303279472</v>
      </c>
    </row>
    <row r="95" spans="1:11">
      <c r="A95" s="5" t="s">
        <v>96</v>
      </c>
      <c r="B95" s="7">
        <v>2201</v>
      </c>
      <c r="C95" s="6">
        <v>260</v>
      </c>
      <c r="D95" s="23">
        <f t="shared" si="5"/>
        <v>10982.845818623056</v>
      </c>
      <c r="E95" s="23">
        <f t="shared" si="6"/>
        <v>16047.203801368072</v>
      </c>
      <c r="F95" s="23">
        <f t="shared" si="7"/>
        <v>18811.671087533156</v>
      </c>
      <c r="G95" s="17">
        <f t="shared" si="8"/>
        <v>45841.720707524284</v>
      </c>
      <c r="H95" s="25">
        <v>25463.47</v>
      </c>
      <c r="I95" s="14">
        <v>47342.01</v>
      </c>
      <c r="J95" s="26">
        <v>28452.94</v>
      </c>
      <c r="K95" s="29">
        <f t="shared" si="9"/>
        <v>74294.660707524279</v>
      </c>
    </row>
    <row r="96" spans="1:11">
      <c r="A96" s="5" t="s">
        <v>97</v>
      </c>
      <c r="B96" s="7">
        <v>594</v>
      </c>
      <c r="C96" s="6">
        <v>38</v>
      </c>
      <c r="D96" s="23">
        <f t="shared" si="5"/>
        <v>2964.0210887151729</v>
      </c>
      <c r="E96" s="23">
        <f t="shared" si="6"/>
        <v>2345.3605555845643</v>
      </c>
      <c r="F96" s="23">
        <f t="shared" si="7"/>
        <v>18811.671087533156</v>
      </c>
      <c r="G96" s="17">
        <f t="shared" si="8"/>
        <v>24121.052731832893</v>
      </c>
      <c r="H96" s="25">
        <v>17483.849999999999</v>
      </c>
      <c r="I96" s="14">
        <v>24979.47</v>
      </c>
      <c r="J96" s="26">
        <v>16447.7</v>
      </c>
      <c r="K96" s="29">
        <f t="shared" si="9"/>
        <v>40568.752731832894</v>
      </c>
    </row>
    <row r="97" spans="1:11">
      <c r="A97" s="5" t="s">
        <v>98</v>
      </c>
      <c r="B97" s="7">
        <v>398</v>
      </c>
      <c r="C97" s="6">
        <v>35</v>
      </c>
      <c r="D97" s="23">
        <f t="shared" si="5"/>
        <v>1985.9939281290215</v>
      </c>
      <c r="E97" s="23">
        <f t="shared" si="6"/>
        <v>2160.2005117226249</v>
      </c>
      <c r="F97" s="23">
        <f t="shared" si="7"/>
        <v>18811.671087533156</v>
      </c>
      <c r="G97" s="17">
        <f t="shared" si="8"/>
        <v>22957.865527384802</v>
      </c>
      <c r="H97" s="25">
        <v>16308.64</v>
      </c>
      <c r="I97" s="14">
        <v>23735.8</v>
      </c>
      <c r="J97" s="26">
        <v>15729.85</v>
      </c>
      <c r="K97" s="29">
        <f t="shared" si="9"/>
        <v>38687.715527384804</v>
      </c>
    </row>
    <row r="98" spans="1:11">
      <c r="A98" s="5" t="s">
        <v>99</v>
      </c>
      <c r="B98" s="7">
        <v>668</v>
      </c>
      <c r="C98" s="6">
        <v>49</v>
      </c>
      <c r="D98" s="23">
        <f t="shared" si="5"/>
        <v>3333.2762411813728</v>
      </c>
      <c r="E98" s="23">
        <f t="shared" si="6"/>
        <v>3024.2807164116753</v>
      </c>
      <c r="F98" s="23">
        <f t="shared" si="7"/>
        <v>18811.671087533156</v>
      </c>
      <c r="G98" s="17">
        <f t="shared" si="8"/>
        <v>25169.228045126205</v>
      </c>
      <c r="H98" s="25">
        <v>17755.43</v>
      </c>
      <c r="I98" s="14">
        <v>26008.82</v>
      </c>
      <c r="J98" s="26">
        <v>16996.11</v>
      </c>
      <c r="K98" s="29">
        <f t="shared" si="9"/>
        <v>42165.338045126206</v>
      </c>
    </row>
    <row r="99" spans="1:11">
      <c r="A99" s="5" t="s">
        <v>100</v>
      </c>
      <c r="B99" s="7">
        <v>1533</v>
      </c>
      <c r="C99" s="6">
        <v>84</v>
      </c>
      <c r="D99" s="23">
        <f t="shared" si="5"/>
        <v>7649.5695774416836</v>
      </c>
      <c r="E99" s="23">
        <f t="shared" si="6"/>
        <v>5184.4812281343002</v>
      </c>
      <c r="F99" s="23">
        <f t="shared" si="7"/>
        <v>18811.671087533156</v>
      </c>
      <c r="G99" s="17">
        <f t="shared" si="8"/>
        <v>31645.721893109141</v>
      </c>
      <c r="H99" s="25">
        <v>21947.7</v>
      </c>
      <c r="I99" s="14">
        <v>32674.6</v>
      </c>
      <c r="J99" s="26">
        <v>20742.03</v>
      </c>
      <c r="K99" s="29">
        <f t="shared" si="9"/>
        <v>52387.75189310914</v>
      </c>
    </row>
    <row r="100" spans="1:11">
      <c r="A100" s="5" t="s">
        <v>101</v>
      </c>
      <c r="B100" s="7">
        <v>2918</v>
      </c>
      <c r="C100" s="6">
        <v>295</v>
      </c>
      <c r="D100" s="23">
        <f t="shared" si="5"/>
        <v>14560.628849950966</v>
      </c>
      <c r="E100" s="23">
        <f t="shared" si="6"/>
        <v>18207.404313090698</v>
      </c>
      <c r="F100" s="23">
        <f t="shared" si="7"/>
        <v>18811.671087533156</v>
      </c>
      <c r="G100" s="17">
        <f t="shared" si="8"/>
        <v>51579.704250574818</v>
      </c>
      <c r="H100" s="25">
        <v>28924.93</v>
      </c>
      <c r="I100" s="14">
        <v>53371.12</v>
      </c>
      <c r="J100" s="26">
        <v>31823.13</v>
      </c>
      <c r="K100" s="29">
        <f t="shared" si="9"/>
        <v>83402.834250574815</v>
      </c>
    </row>
    <row r="101" spans="1:11">
      <c r="A101" s="5" t="s">
        <v>102</v>
      </c>
      <c r="B101" s="7">
        <v>455</v>
      </c>
      <c r="C101" s="6">
        <v>40</v>
      </c>
      <c r="D101" s="23">
        <f t="shared" si="5"/>
        <v>2270.4201942178511</v>
      </c>
      <c r="E101" s="23">
        <f t="shared" si="6"/>
        <v>2468.8005848258572</v>
      </c>
      <c r="F101" s="23">
        <f t="shared" si="7"/>
        <v>18811.671087533156</v>
      </c>
      <c r="G101" s="17">
        <f t="shared" si="8"/>
        <v>23550.891866576865</v>
      </c>
      <c r="H101" s="25">
        <v>16595.03</v>
      </c>
      <c r="I101" s="14">
        <v>24316.18</v>
      </c>
      <c r="J101" s="26">
        <v>16045.51</v>
      </c>
      <c r="K101" s="29">
        <f t="shared" si="9"/>
        <v>39596.401866576867</v>
      </c>
    </row>
    <row r="102" spans="1:11">
      <c r="A102" s="5" t="s">
        <v>103</v>
      </c>
      <c r="B102" s="7">
        <v>3970</v>
      </c>
      <c r="C102" s="6">
        <v>157</v>
      </c>
      <c r="D102" s="23">
        <f t="shared" si="5"/>
        <v>19810.039936362351</v>
      </c>
      <c r="E102" s="23">
        <f t="shared" si="6"/>
        <v>9690.0422954414898</v>
      </c>
      <c r="F102" s="23">
        <f t="shared" si="7"/>
        <v>18811.671087533156</v>
      </c>
      <c r="G102" s="17">
        <f t="shared" si="8"/>
        <v>48311.753319336996</v>
      </c>
      <c r="H102" s="25">
        <v>34302.28</v>
      </c>
      <c r="I102" s="14">
        <v>50048.09</v>
      </c>
      <c r="J102" s="26">
        <v>30603.17</v>
      </c>
      <c r="K102" s="29">
        <f t="shared" si="9"/>
        <v>78914.923319336987</v>
      </c>
    </row>
    <row r="103" spans="1:11">
      <c r="A103" s="5" t="s">
        <v>104</v>
      </c>
      <c r="B103" s="7">
        <v>904</v>
      </c>
      <c r="C103" s="6">
        <v>54</v>
      </c>
      <c r="D103" s="23">
        <f t="shared" si="5"/>
        <v>4510.9007814789838</v>
      </c>
      <c r="E103" s="23">
        <f t="shared" si="6"/>
        <v>3332.8807895149071</v>
      </c>
      <c r="F103" s="23">
        <f t="shared" si="7"/>
        <v>18811.671087533156</v>
      </c>
      <c r="G103" s="17">
        <f t="shared" si="8"/>
        <v>26655.452658527047</v>
      </c>
      <c r="H103" s="25">
        <v>18915.84</v>
      </c>
      <c r="I103" s="14">
        <v>27539.06</v>
      </c>
      <c r="J103" s="26">
        <v>17872.349999999999</v>
      </c>
      <c r="K103" s="29">
        <f t="shared" si="9"/>
        <v>44527.802658527042</v>
      </c>
    </row>
    <row r="104" spans="1:11">
      <c r="A104" s="5" t="s">
        <v>105</v>
      </c>
      <c r="B104" s="7">
        <v>1658</v>
      </c>
      <c r="C104" s="6">
        <v>158</v>
      </c>
      <c r="D104" s="23">
        <f t="shared" si="5"/>
        <v>8273.3113890399945</v>
      </c>
      <c r="E104" s="23">
        <f t="shared" si="6"/>
        <v>9751.7623100621367</v>
      </c>
      <c r="F104" s="23">
        <f t="shared" si="7"/>
        <v>18811.671087533156</v>
      </c>
      <c r="G104" s="17">
        <f t="shared" si="8"/>
        <v>36836.744786635289</v>
      </c>
      <c r="H104" s="25">
        <v>22589.62</v>
      </c>
      <c r="I104" s="14">
        <v>38045.919999999998</v>
      </c>
      <c r="J104" s="26">
        <v>23514.55</v>
      </c>
      <c r="K104" s="29">
        <f t="shared" si="9"/>
        <v>60351.294786635292</v>
      </c>
    </row>
    <row r="105" spans="1:11">
      <c r="A105" s="5" t="s">
        <v>106</v>
      </c>
      <c r="B105" s="7">
        <v>819</v>
      </c>
      <c r="C105" s="6">
        <v>111</v>
      </c>
      <c r="D105" s="23">
        <f t="shared" si="5"/>
        <v>4086.7563495921322</v>
      </c>
      <c r="E105" s="23">
        <f t="shared" si="6"/>
        <v>6850.9216228917539</v>
      </c>
      <c r="F105" s="23">
        <f t="shared" si="7"/>
        <v>18811.671087533156</v>
      </c>
      <c r="G105" s="17">
        <f t="shared" si="8"/>
        <v>29749.349060017041</v>
      </c>
      <c r="H105" s="25">
        <v>18659.07</v>
      </c>
      <c r="I105" s="14">
        <v>30779.99</v>
      </c>
      <c r="J105" s="26">
        <v>19478.89</v>
      </c>
      <c r="K105" s="29">
        <f t="shared" si="9"/>
        <v>49228.23906001704</v>
      </c>
    </row>
    <row r="106" spans="1:11">
      <c r="A106" s="5" t="s">
        <v>107</v>
      </c>
      <c r="B106" s="7">
        <v>1463</v>
      </c>
      <c r="C106" s="6">
        <v>104</v>
      </c>
      <c r="D106" s="23">
        <f t="shared" si="5"/>
        <v>7300.2741629466291</v>
      </c>
      <c r="E106" s="23">
        <f t="shared" si="6"/>
        <v>6418.8815205472292</v>
      </c>
      <c r="F106" s="23">
        <f t="shared" si="7"/>
        <v>18811.671087533156</v>
      </c>
      <c r="G106" s="17">
        <f t="shared" si="8"/>
        <v>32530.826771027016</v>
      </c>
      <c r="H106" s="25">
        <v>21656.36</v>
      </c>
      <c r="I106" s="14">
        <v>33656.019999999997</v>
      </c>
      <c r="J106" s="26">
        <v>21213.82</v>
      </c>
      <c r="K106" s="29">
        <f t="shared" si="9"/>
        <v>53744.646771027015</v>
      </c>
    </row>
    <row r="107" spans="1:11">
      <c r="A107" s="5" t="s">
        <v>108</v>
      </c>
      <c r="B107" s="7">
        <v>2471</v>
      </c>
      <c r="C107" s="6">
        <v>208</v>
      </c>
      <c r="D107" s="23">
        <f t="shared" si="5"/>
        <v>12330.128131675407</v>
      </c>
      <c r="E107" s="23">
        <f t="shared" si="6"/>
        <v>12837.763041094458</v>
      </c>
      <c r="F107" s="23">
        <f t="shared" si="7"/>
        <v>18811.671087533156</v>
      </c>
      <c r="G107" s="17">
        <f t="shared" si="8"/>
        <v>43979.562260303021</v>
      </c>
      <c r="H107" s="25">
        <v>26727.57</v>
      </c>
      <c r="I107" s="14">
        <v>45502.97</v>
      </c>
      <c r="J107" s="26">
        <v>27646.89</v>
      </c>
      <c r="K107" s="29">
        <f t="shared" si="9"/>
        <v>71626.45226030302</v>
      </c>
    </row>
    <row r="108" spans="1:11">
      <c r="A108" s="5" t="s">
        <v>109</v>
      </c>
      <c r="B108" s="7">
        <v>2695</v>
      </c>
      <c r="C108" s="6">
        <v>180</v>
      </c>
      <c r="D108" s="23">
        <f t="shared" si="5"/>
        <v>13447.873458059581</v>
      </c>
      <c r="E108" s="23">
        <f t="shared" si="6"/>
        <v>11109.602631716358</v>
      </c>
      <c r="F108" s="23">
        <f t="shared" si="7"/>
        <v>18811.671087533156</v>
      </c>
      <c r="G108" s="17">
        <f t="shared" si="8"/>
        <v>43369.147177309096</v>
      </c>
      <c r="H108" s="25">
        <v>27986.73</v>
      </c>
      <c r="I108" s="14">
        <v>44812.88</v>
      </c>
      <c r="J108" s="26">
        <v>27390</v>
      </c>
      <c r="K108" s="29">
        <f t="shared" si="9"/>
        <v>70759.147177309089</v>
      </c>
    </row>
    <row r="109" spans="1:11">
      <c r="A109" s="5" t="s">
        <v>110</v>
      </c>
      <c r="B109" s="7">
        <v>834</v>
      </c>
      <c r="C109" s="6">
        <v>60</v>
      </c>
      <c r="D109" s="23">
        <f t="shared" si="5"/>
        <v>4161.6053669839293</v>
      </c>
      <c r="E109" s="23">
        <f t="shared" si="6"/>
        <v>3703.2008772387858</v>
      </c>
      <c r="F109" s="23">
        <f t="shared" si="7"/>
        <v>18811.671087533156</v>
      </c>
      <c r="G109" s="17">
        <f t="shared" si="8"/>
        <v>26676.477331755872</v>
      </c>
      <c r="H109" s="25">
        <v>18540.560000000001</v>
      </c>
      <c r="I109" s="14">
        <v>27577.279999999999</v>
      </c>
      <c r="J109" s="26">
        <v>17862.68</v>
      </c>
      <c r="K109" s="29">
        <f t="shared" si="9"/>
        <v>44539.157331755872</v>
      </c>
    </row>
    <row r="110" spans="1:11">
      <c r="A110" s="5" t="s">
        <v>111</v>
      </c>
      <c r="B110" s="7">
        <v>336</v>
      </c>
      <c r="C110" s="6">
        <v>9</v>
      </c>
      <c r="D110" s="23">
        <f t="shared" si="5"/>
        <v>1676.6179895762593</v>
      </c>
      <c r="E110" s="23">
        <f t="shared" si="6"/>
        <v>555.48013158581784</v>
      </c>
      <c r="F110" s="23">
        <f t="shared" si="7"/>
        <v>18811.671087533156</v>
      </c>
      <c r="G110" s="17">
        <f t="shared" si="8"/>
        <v>21043.769208695234</v>
      </c>
      <c r="H110" s="25">
        <v>16037.05</v>
      </c>
      <c r="I110" s="14">
        <v>21745.75</v>
      </c>
      <c r="J110" s="26">
        <v>14695.04</v>
      </c>
      <c r="K110" s="29">
        <f t="shared" si="9"/>
        <v>35738.809208695238</v>
      </c>
    </row>
    <row r="111" spans="1:11">
      <c r="A111" s="5" t="s">
        <v>112</v>
      </c>
      <c r="B111" s="7">
        <v>1236</v>
      </c>
      <c r="C111" s="6">
        <v>135</v>
      </c>
      <c r="D111" s="23">
        <f t="shared" si="5"/>
        <v>6167.5590330840969</v>
      </c>
      <c r="E111" s="23">
        <f t="shared" si="6"/>
        <v>8332.2019737872688</v>
      </c>
      <c r="F111" s="23">
        <f t="shared" si="7"/>
        <v>18811.671087533156</v>
      </c>
      <c r="G111" s="17">
        <f t="shared" si="8"/>
        <v>33311.432094404518</v>
      </c>
      <c r="H111" s="25">
        <v>20614.47</v>
      </c>
      <c r="I111" s="14">
        <v>34521.82</v>
      </c>
      <c r="J111" s="26">
        <v>21558.28</v>
      </c>
      <c r="K111" s="29">
        <f t="shared" si="9"/>
        <v>54869.712094404516</v>
      </c>
    </row>
    <row r="112" spans="1:11">
      <c r="A112" s="5" t="s">
        <v>113</v>
      </c>
      <c r="B112" s="7">
        <v>849</v>
      </c>
      <c r="C112" s="6">
        <v>67</v>
      </c>
      <c r="D112" s="23">
        <f t="shared" si="5"/>
        <v>4236.4543843757265</v>
      </c>
      <c r="E112" s="23">
        <f t="shared" si="6"/>
        <v>4135.2409795833109</v>
      </c>
      <c r="F112" s="23">
        <f t="shared" si="7"/>
        <v>18811.671087533156</v>
      </c>
      <c r="G112" s="17">
        <f t="shared" si="8"/>
        <v>27183.366451492191</v>
      </c>
      <c r="H112" s="25">
        <v>18673.88</v>
      </c>
      <c r="I112" s="14">
        <v>28089.96</v>
      </c>
      <c r="J112" s="26">
        <v>18127.650000000001</v>
      </c>
      <c r="K112" s="29">
        <f t="shared" si="9"/>
        <v>45311.016451492193</v>
      </c>
    </row>
    <row r="113" spans="1:11">
      <c r="A113" s="5" t="s">
        <v>114</v>
      </c>
      <c r="B113" s="7">
        <v>1249</v>
      </c>
      <c r="C113" s="6">
        <v>110</v>
      </c>
      <c r="D113" s="23">
        <f t="shared" si="5"/>
        <v>6232.4281814903215</v>
      </c>
      <c r="E113" s="23">
        <f t="shared" si="6"/>
        <v>6789.201608271107</v>
      </c>
      <c r="F113" s="23">
        <f t="shared" si="7"/>
        <v>18811.671087533156</v>
      </c>
      <c r="G113" s="17">
        <f t="shared" si="8"/>
        <v>31833.300877294583</v>
      </c>
      <c r="H113" s="25">
        <v>20649.04</v>
      </c>
      <c r="I113" s="14">
        <v>32903.54</v>
      </c>
      <c r="J113" s="26">
        <v>20737.509999999998</v>
      </c>
      <c r="K113" s="29">
        <f t="shared" si="9"/>
        <v>52570.810877294585</v>
      </c>
    </row>
    <row r="114" spans="1:11">
      <c r="A114" s="5" t="s">
        <v>115</v>
      </c>
      <c r="B114" s="7">
        <v>4489</v>
      </c>
      <c r="C114" s="6">
        <v>275</v>
      </c>
      <c r="D114" s="23">
        <f t="shared" si="5"/>
        <v>22399.815938118536</v>
      </c>
      <c r="E114" s="23">
        <f t="shared" si="6"/>
        <v>16973.00402067777</v>
      </c>
      <c r="F114" s="23">
        <f t="shared" si="7"/>
        <v>18811.671087533156</v>
      </c>
      <c r="G114" s="17">
        <f t="shared" si="8"/>
        <v>58184.491046329458</v>
      </c>
      <c r="H114" s="25">
        <v>36850.230000000003</v>
      </c>
      <c r="I114" s="14">
        <v>60045.11</v>
      </c>
      <c r="J114" s="26">
        <v>35869.29</v>
      </c>
      <c r="K114" s="29">
        <f t="shared" si="9"/>
        <v>94053.781046329459</v>
      </c>
    </row>
    <row r="115" spans="1:11">
      <c r="A115" s="5" t="s">
        <v>116</v>
      </c>
      <c r="B115" s="7">
        <v>551</v>
      </c>
      <c r="C115" s="6">
        <v>49</v>
      </c>
      <c r="D115" s="23">
        <f t="shared" si="5"/>
        <v>2749.453905525354</v>
      </c>
      <c r="E115" s="23">
        <f t="shared" si="6"/>
        <v>3024.2807164116753</v>
      </c>
      <c r="F115" s="23">
        <f t="shared" si="7"/>
        <v>18811.671087533156</v>
      </c>
      <c r="G115" s="17">
        <f t="shared" si="8"/>
        <v>24585.405709470186</v>
      </c>
      <c r="H115" s="25">
        <v>17182.64</v>
      </c>
      <c r="I115" s="14">
        <v>25459.439999999999</v>
      </c>
      <c r="J115" s="26">
        <v>16671.88</v>
      </c>
      <c r="K115" s="29">
        <f t="shared" si="9"/>
        <v>41257.28570947019</v>
      </c>
    </row>
    <row r="116" spans="1:11">
      <c r="A116" s="5" t="s">
        <v>117</v>
      </c>
      <c r="B116" s="7">
        <v>2080</v>
      </c>
      <c r="C116" s="6">
        <v>214</v>
      </c>
      <c r="D116" s="23">
        <f t="shared" si="5"/>
        <v>10379.06374499589</v>
      </c>
      <c r="E116" s="23">
        <f t="shared" si="6"/>
        <v>13208.083128818336</v>
      </c>
      <c r="F116" s="23">
        <f t="shared" si="7"/>
        <v>18811.671087533156</v>
      </c>
      <c r="G116" s="17">
        <f t="shared" si="8"/>
        <v>42398.817961347384</v>
      </c>
      <c r="H116" s="25">
        <v>24678.35</v>
      </c>
      <c r="I116" s="14">
        <v>43887.9</v>
      </c>
      <c r="J116" s="26">
        <v>26661.51</v>
      </c>
      <c r="K116" s="29">
        <f t="shared" si="9"/>
        <v>69060.327961347386</v>
      </c>
    </row>
    <row r="117" spans="1:11">
      <c r="A117" s="5" t="s">
        <v>118</v>
      </c>
      <c r="B117" s="7">
        <v>1275</v>
      </c>
      <c r="C117" s="6">
        <v>88</v>
      </c>
      <c r="D117" s="23">
        <f t="shared" si="5"/>
        <v>6362.16647830277</v>
      </c>
      <c r="E117" s="23">
        <f t="shared" si="6"/>
        <v>5431.361286616886</v>
      </c>
      <c r="F117" s="23">
        <f t="shared" si="7"/>
        <v>18811.671087533156</v>
      </c>
      <c r="G117" s="17">
        <f t="shared" si="8"/>
        <v>30605.198852452813</v>
      </c>
      <c r="H117" s="25">
        <v>20614.47</v>
      </c>
      <c r="I117" s="14">
        <v>31563.66</v>
      </c>
      <c r="J117" s="26">
        <v>20064.919999999998</v>
      </c>
      <c r="K117" s="29">
        <f t="shared" si="9"/>
        <v>50670.118852452812</v>
      </c>
    </row>
    <row r="118" spans="1:11">
      <c r="A118" s="5" t="s">
        <v>119</v>
      </c>
      <c r="B118" s="7">
        <v>2429</v>
      </c>
      <c r="C118" s="6">
        <v>108</v>
      </c>
      <c r="D118" s="23">
        <f t="shared" si="5"/>
        <v>12120.550882978376</v>
      </c>
      <c r="E118" s="23">
        <f t="shared" si="6"/>
        <v>6665.7615790298141</v>
      </c>
      <c r="F118" s="23">
        <f t="shared" si="7"/>
        <v>18811.671087533156</v>
      </c>
      <c r="G118" s="17">
        <f t="shared" si="8"/>
        <v>37597.983549541343</v>
      </c>
      <c r="H118" s="25">
        <v>25626.42</v>
      </c>
      <c r="I118" s="14">
        <v>38624.230000000003</v>
      </c>
      <c r="J118" s="26">
        <v>24124.39</v>
      </c>
      <c r="K118" s="29">
        <f t="shared" si="9"/>
        <v>61722.373549541342</v>
      </c>
    </row>
    <row r="119" spans="1:11">
      <c r="A119" s="5" t="s">
        <v>120</v>
      </c>
      <c r="B119" s="7">
        <v>492</v>
      </c>
      <c r="C119" s="6">
        <v>72</v>
      </c>
      <c r="D119" s="23">
        <f t="shared" si="5"/>
        <v>2455.0477704509512</v>
      </c>
      <c r="E119" s="23">
        <f t="shared" si="6"/>
        <v>4443.8410526865428</v>
      </c>
      <c r="F119" s="23">
        <f t="shared" si="7"/>
        <v>18811.671087533156</v>
      </c>
      <c r="G119" s="17">
        <f t="shared" si="8"/>
        <v>25710.55991067065</v>
      </c>
      <c r="H119" s="25">
        <v>16792.55</v>
      </c>
      <c r="I119" s="14">
        <v>26560.09</v>
      </c>
      <c r="J119" s="26">
        <v>17197.919999999998</v>
      </c>
      <c r="K119" s="29">
        <f t="shared" si="9"/>
        <v>42908.479910670649</v>
      </c>
    </row>
    <row r="120" spans="1:11">
      <c r="A120" s="5" t="s">
        <v>121</v>
      </c>
      <c r="B120" s="7">
        <v>5033</v>
      </c>
      <c r="C120" s="6">
        <v>526</v>
      </c>
      <c r="D120" s="23">
        <f t="shared" si="5"/>
        <v>25114.340302194385</v>
      </c>
      <c r="E120" s="23">
        <f t="shared" si="6"/>
        <v>32464.727690460022</v>
      </c>
      <c r="F120" s="23">
        <f t="shared" si="7"/>
        <v>18811.671087533156</v>
      </c>
      <c r="G120" s="17">
        <f t="shared" si="8"/>
        <v>76390.739080187574</v>
      </c>
      <c r="H120" s="25">
        <v>39605.57</v>
      </c>
      <c r="I120" s="14">
        <v>78956.36</v>
      </c>
      <c r="J120" s="26">
        <v>45681.94</v>
      </c>
      <c r="K120" s="29">
        <f t="shared" si="9"/>
        <v>122072.67908018758</v>
      </c>
    </row>
    <row r="121" spans="1:11">
      <c r="A121" s="5" t="s">
        <v>122</v>
      </c>
      <c r="B121" s="7">
        <v>488</v>
      </c>
      <c r="C121" s="6">
        <v>44</v>
      </c>
      <c r="D121" s="23">
        <f t="shared" si="5"/>
        <v>2435.0880324798054</v>
      </c>
      <c r="E121" s="23">
        <f t="shared" si="6"/>
        <v>2715.680643308443</v>
      </c>
      <c r="F121" s="23">
        <f t="shared" si="7"/>
        <v>18811.671087533156</v>
      </c>
      <c r="G121" s="17">
        <f t="shared" si="8"/>
        <v>23962.439763321403</v>
      </c>
      <c r="H121" s="25">
        <v>16807.36</v>
      </c>
      <c r="I121" s="14">
        <v>24750.7</v>
      </c>
      <c r="J121" s="26">
        <v>16280.47</v>
      </c>
      <c r="K121" s="29">
        <f t="shared" si="9"/>
        <v>40242.909763321404</v>
      </c>
    </row>
    <row r="122" spans="1:11">
      <c r="A122" s="5" t="s">
        <v>123</v>
      </c>
      <c r="B122" s="7">
        <v>6633</v>
      </c>
      <c r="C122" s="6">
        <v>592</v>
      </c>
      <c r="D122" s="23">
        <f t="shared" si="5"/>
        <v>33098.235490652762</v>
      </c>
      <c r="E122" s="23">
        <f t="shared" si="6"/>
        <v>36538.248655422685</v>
      </c>
      <c r="F122" s="23">
        <f t="shared" si="7"/>
        <v>18811.671087533156</v>
      </c>
      <c r="G122" s="17">
        <f t="shared" si="8"/>
        <v>88448.155233608588</v>
      </c>
      <c r="H122" s="25">
        <v>47111.15</v>
      </c>
      <c r="I122" s="14">
        <v>91494</v>
      </c>
      <c r="J122" s="26">
        <v>52726.73</v>
      </c>
      <c r="K122" s="29">
        <f t="shared" si="9"/>
        <v>141174.8852336086</v>
      </c>
    </row>
    <row r="123" spans="1:11">
      <c r="A123" s="5" t="s">
        <v>124</v>
      </c>
      <c r="B123" s="7">
        <v>765</v>
      </c>
      <c r="C123" s="6">
        <v>79</v>
      </c>
      <c r="D123" s="23">
        <f t="shared" si="5"/>
        <v>3817.299886981662</v>
      </c>
      <c r="E123" s="23">
        <f t="shared" si="6"/>
        <v>4875.8811550310684</v>
      </c>
      <c r="F123" s="23">
        <f t="shared" si="7"/>
        <v>18811.671087533156</v>
      </c>
      <c r="G123" s="17">
        <f t="shared" si="8"/>
        <v>27504.852129545885</v>
      </c>
      <c r="H123" s="25">
        <v>18199.849999999999</v>
      </c>
      <c r="I123" s="14">
        <v>28433.39</v>
      </c>
      <c r="J123" s="26">
        <v>18265.88</v>
      </c>
      <c r="K123" s="29">
        <f t="shared" si="9"/>
        <v>45770.732129545882</v>
      </c>
    </row>
    <row r="124" spans="1:11">
      <c r="A124" s="5" t="s">
        <v>125</v>
      </c>
      <c r="B124" s="7">
        <v>918</v>
      </c>
      <c r="C124" s="6">
        <v>76</v>
      </c>
      <c r="D124" s="23">
        <f t="shared" si="5"/>
        <v>4580.7598643779938</v>
      </c>
      <c r="E124" s="23">
        <f t="shared" si="6"/>
        <v>4690.7211111691286</v>
      </c>
      <c r="F124" s="23">
        <f t="shared" si="7"/>
        <v>18811.671087533156</v>
      </c>
      <c r="G124" s="17">
        <f t="shared" si="8"/>
        <v>28083.152063080277</v>
      </c>
      <c r="H124" s="25">
        <v>18989.91</v>
      </c>
      <c r="I124" s="14">
        <v>29074.05</v>
      </c>
      <c r="J124" s="26">
        <v>18660.09</v>
      </c>
      <c r="K124" s="29">
        <f t="shared" si="9"/>
        <v>46743.242063080281</v>
      </c>
    </row>
    <row r="125" spans="1:11">
      <c r="A125" s="5" t="s">
        <v>126</v>
      </c>
      <c r="B125" s="7">
        <v>994</v>
      </c>
      <c r="C125" s="6">
        <v>91</v>
      </c>
      <c r="D125" s="23">
        <f t="shared" si="5"/>
        <v>4959.9948858297676</v>
      </c>
      <c r="E125" s="23">
        <f t="shared" si="6"/>
        <v>5616.5213304788249</v>
      </c>
      <c r="F125" s="23">
        <f t="shared" si="7"/>
        <v>18811.671087533156</v>
      </c>
      <c r="G125" s="17">
        <f t="shared" si="8"/>
        <v>29388.187303841747</v>
      </c>
      <c r="H125" s="25">
        <v>19380</v>
      </c>
      <c r="I125" s="14">
        <v>30409.56</v>
      </c>
      <c r="J125" s="26">
        <v>19367.689999999999</v>
      </c>
      <c r="K125" s="29">
        <f t="shared" si="9"/>
        <v>48755.877303841742</v>
      </c>
    </row>
    <row r="126" spans="1:11">
      <c r="A126" s="5" t="s">
        <v>127</v>
      </c>
      <c r="B126" s="7">
        <v>2691</v>
      </c>
      <c r="C126" s="6">
        <v>207</v>
      </c>
      <c r="D126" s="23">
        <f t="shared" si="5"/>
        <v>13427.913720088434</v>
      </c>
      <c r="E126" s="23">
        <f t="shared" si="6"/>
        <v>12776.043026473812</v>
      </c>
      <c r="F126" s="23">
        <f t="shared" si="7"/>
        <v>18811.671087533156</v>
      </c>
      <c r="G126" s="17">
        <f t="shared" si="8"/>
        <v>45015.627834095401</v>
      </c>
      <c r="H126" s="25">
        <v>27853.41</v>
      </c>
      <c r="I126" s="14">
        <v>46553.43</v>
      </c>
      <c r="J126" s="26">
        <v>28272.2</v>
      </c>
      <c r="K126" s="29">
        <f t="shared" si="9"/>
        <v>73287.827834095398</v>
      </c>
    </row>
    <row r="127" spans="1:11">
      <c r="A127" s="5" t="s">
        <v>128</v>
      </c>
      <c r="B127" s="7">
        <v>11975</v>
      </c>
      <c r="C127" s="6">
        <v>954</v>
      </c>
      <c r="D127" s="23">
        <f t="shared" si="5"/>
        <v>59754.46555111817</v>
      </c>
      <c r="E127" s="23">
        <f t="shared" si="6"/>
        <v>58880.893948096695</v>
      </c>
      <c r="F127" s="23">
        <f t="shared" si="7"/>
        <v>18811.671087533156</v>
      </c>
      <c r="G127" s="17">
        <f t="shared" si="8"/>
        <v>137447.03058674801</v>
      </c>
      <c r="H127" s="25">
        <v>74383.08</v>
      </c>
      <c r="I127" s="14">
        <v>142316.71</v>
      </c>
      <c r="J127" s="26">
        <v>80776.210000000006</v>
      </c>
      <c r="K127" s="29">
        <f t="shared" si="9"/>
        <v>218223.240586748</v>
      </c>
    </row>
    <row r="128" spans="1:11">
      <c r="A128" s="5" t="s">
        <v>129</v>
      </c>
      <c r="B128" s="7">
        <v>27189</v>
      </c>
      <c r="C128" s="6">
        <v>2628</v>
      </c>
      <c r="D128" s="23">
        <f t="shared" si="5"/>
        <v>135671.32892437177</v>
      </c>
      <c r="E128" s="23">
        <f t="shared" si="6"/>
        <v>162200.19842305881</v>
      </c>
      <c r="F128" s="23">
        <f t="shared" si="7"/>
        <v>18811.671087533156</v>
      </c>
      <c r="G128" s="17">
        <f t="shared" si="8"/>
        <v>316683.19843496376</v>
      </c>
      <c r="H128" s="25">
        <v>150273.41</v>
      </c>
      <c r="I128" s="14">
        <v>327165.02</v>
      </c>
      <c r="J128" s="26">
        <v>180876.22</v>
      </c>
      <c r="K128" s="29">
        <f t="shared" si="9"/>
        <v>497559.41843496379</v>
      </c>
    </row>
    <row r="129" spans="1:11">
      <c r="A129" s="5" t="s">
        <v>130</v>
      </c>
      <c r="B129" s="7">
        <v>2158</v>
      </c>
      <c r="C129" s="6">
        <v>178</v>
      </c>
      <c r="D129" s="23">
        <f t="shared" si="5"/>
        <v>10768.278635433237</v>
      </c>
      <c r="E129" s="23">
        <f t="shared" si="6"/>
        <v>10986.162602475064</v>
      </c>
      <c r="F129" s="23">
        <f t="shared" si="7"/>
        <v>18811.671087533156</v>
      </c>
      <c r="G129" s="17">
        <f t="shared" si="8"/>
        <v>40566.112325441456</v>
      </c>
      <c r="H129" s="25">
        <v>25063.5</v>
      </c>
      <c r="I129" s="14">
        <v>41835.870000000003</v>
      </c>
      <c r="J129" s="26">
        <v>25643.82</v>
      </c>
      <c r="K129" s="29">
        <f t="shared" si="9"/>
        <v>66209.932325441448</v>
      </c>
    </row>
    <row r="130" spans="1:11">
      <c r="A130" s="5" t="s">
        <v>131</v>
      </c>
      <c r="B130" s="7">
        <v>886</v>
      </c>
      <c r="C130" s="6">
        <v>69</v>
      </c>
      <c r="D130" s="23">
        <f t="shared" si="5"/>
        <v>4421.0819606088271</v>
      </c>
      <c r="E130" s="23">
        <f t="shared" si="6"/>
        <v>4258.6810088246039</v>
      </c>
      <c r="F130" s="23">
        <f t="shared" si="7"/>
        <v>18811.671087533156</v>
      </c>
      <c r="G130" s="17">
        <f t="shared" si="8"/>
        <v>27491.434056966587</v>
      </c>
      <c r="H130" s="25">
        <v>18975.09</v>
      </c>
      <c r="I130" s="14">
        <v>28453.55</v>
      </c>
      <c r="J130" s="26">
        <v>18331.48</v>
      </c>
      <c r="K130" s="29">
        <f t="shared" si="9"/>
        <v>45822.914056966591</v>
      </c>
    </row>
    <row r="131" spans="1:11">
      <c r="A131" s="5" t="s">
        <v>132</v>
      </c>
      <c r="B131" s="7">
        <v>2339</v>
      </c>
      <c r="C131" s="6">
        <v>234</v>
      </c>
      <c r="D131" s="23">
        <f t="shared" si="5"/>
        <v>11671.456778627591</v>
      </c>
      <c r="E131" s="23">
        <f t="shared" si="6"/>
        <v>14442.483421231265</v>
      </c>
      <c r="F131" s="23">
        <f t="shared" si="7"/>
        <v>18811.671087533156</v>
      </c>
      <c r="G131" s="17">
        <f t="shared" si="8"/>
        <v>44925.611287392014</v>
      </c>
      <c r="H131" s="25">
        <v>26036.27</v>
      </c>
      <c r="I131" s="14">
        <v>46435.32</v>
      </c>
      <c r="J131" s="26">
        <v>28057.49</v>
      </c>
      <c r="K131" s="29">
        <f t="shared" si="9"/>
        <v>72983.101287392012</v>
      </c>
    </row>
    <row r="132" spans="1:11">
      <c r="A132" s="5" t="s">
        <v>133</v>
      </c>
      <c r="B132" s="7">
        <v>2741</v>
      </c>
      <c r="C132" s="6">
        <v>205</v>
      </c>
      <c r="D132" s="23">
        <f t="shared" ref="D132:D195" si="10">(23640000*35%)/$B$381*B132</f>
        <v>13677.410444727759</v>
      </c>
      <c r="E132" s="23">
        <f t="shared" ref="E132:E195" si="11">(23640000*35%)/$C$381*C132</f>
        <v>12652.602997232518</v>
      </c>
      <c r="F132" s="23">
        <f t="shared" si="7"/>
        <v>18811.671087533156</v>
      </c>
      <c r="G132" s="17">
        <f t="shared" si="8"/>
        <v>45141.684529493432</v>
      </c>
      <c r="H132" s="25">
        <v>28120.05</v>
      </c>
      <c r="I132" s="14">
        <v>46857.31</v>
      </c>
      <c r="J132" s="26">
        <v>28462.29</v>
      </c>
      <c r="K132" s="29">
        <f t="shared" si="9"/>
        <v>73603.974529493426</v>
      </c>
    </row>
    <row r="133" spans="1:11">
      <c r="A133" s="5" t="s">
        <v>134</v>
      </c>
      <c r="B133" s="7">
        <v>525</v>
      </c>
      <c r="C133" s="6">
        <v>33</v>
      </c>
      <c r="D133" s="23">
        <f t="shared" si="10"/>
        <v>2619.7156087129051</v>
      </c>
      <c r="E133" s="23">
        <f t="shared" si="11"/>
        <v>2036.7604824813322</v>
      </c>
      <c r="F133" s="23">
        <f t="shared" ref="F133:F196" si="12">(23640000*30%)/377</f>
        <v>18811.671087533156</v>
      </c>
      <c r="G133" s="17">
        <f t="shared" ref="G133:G196" si="13">D133+E133+F133</f>
        <v>23468.147178727391</v>
      </c>
      <c r="H133" s="25">
        <v>17103.64</v>
      </c>
      <c r="I133" s="14">
        <v>24311.81</v>
      </c>
      <c r="J133" s="26">
        <v>16080.53</v>
      </c>
      <c r="K133" s="29">
        <f t="shared" ref="K133:K196" si="14">J133+G133</f>
        <v>39548.67717872739</v>
      </c>
    </row>
    <row r="134" spans="1:11">
      <c r="A134" s="5" t="s">
        <v>135</v>
      </c>
      <c r="B134" s="7">
        <v>8695</v>
      </c>
      <c r="C134" s="6">
        <v>792</v>
      </c>
      <c r="D134" s="23">
        <f t="shared" si="10"/>
        <v>43387.480414778496</v>
      </c>
      <c r="E134" s="23">
        <f t="shared" si="11"/>
        <v>48882.251579551972</v>
      </c>
      <c r="F134" s="23">
        <f t="shared" si="12"/>
        <v>18811.671087533156</v>
      </c>
      <c r="G134" s="17">
        <f t="shared" si="13"/>
        <v>111081.40308186362</v>
      </c>
      <c r="H134" s="25">
        <v>57786.86</v>
      </c>
      <c r="I134" s="14">
        <v>114724.45</v>
      </c>
      <c r="J134" s="26">
        <v>65362.34</v>
      </c>
      <c r="K134" s="29">
        <f t="shared" si="14"/>
        <v>176443.74308186362</v>
      </c>
    </row>
    <row r="135" spans="1:11">
      <c r="A135" s="5" t="s">
        <v>136</v>
      </c>
      <c r="B135" s="7">
        <v>3159</v>
      </c>
      <c r="C135" s="6">
        <v>245</v>
      </c>
      <c r="D135" s="23">
        <f t="shared" si="10"/>
        <v>15763.20306271251</v>
      </c>
      <c r="E135" s="23">
        <f t="shared" si="11"/>
        <v>15121.403582058376</v>
      </c>
      <c r="F135" s="23">
        <f t="shared" si="12"/>
        <v>18811.671087533156</v>
      </c>
      <c r="G135" s="17">
        <f t="shared" si="13"/>
        <v>49696.277732304043</v>
      </c>
      <c r="H135" s="25">
        <v>30045.83</v>
      </c>
      <c r="I135" s="14">
        <v>51346.29</v>
      </c>
      <c r="J135" s="26">
        <v>30896.68</v>
      </c>
      <c r="K135" s="29">
        <f t="shared" si="14"/>
        <v>80592.957732304043</v>
      </c>
    </row>
    <row r="136" spans="1:11">
      <c r="A136" s="5" t="s">
        <v>137</v>
      </c>
      <c r="B136" s="7">
        <v>11332</v>
      </c>
      <c r="C136" s="6">
        <v>661</v>
      </c>
      <c r="D136" s="23">
        <f t="shared" si="10"/>
        <v>56545.937672256463</v>
      </c>
      <c r="E136" s="23">
        <f t="shared" si="11"/>
        <v>40796.929664247291</v>
      </c>
      <c r="F136" s="23">
        <f t="shared" si="12"/>
        <v>18811.671087533156</v>
      </c>
      <c r="G136" s="17">
        <f t="shared" si="13"/>
        <v>116154.5384240369</v>
      </c>
      <c r="H136" s="25">
        <v>68067.53</v>
      </c>
      <c r="I136" s="14">
        <v>120098.35</v>
      </c>
      <c r="J136" s="26">
        <v>69237.399999999994</v>
      </c>
      <c r="K136" s="29">
        <f t="shared" si="14"/>
        <v>185391.9384240369</v>
      </c>
    </row>
    <row r="137" spans="1:11">
      <c r="A137" s="5" t="s">
        <v>138</v>
      </c>
      <c r="B137" s="7">
        <v>1915</v>
      </c>
      <c r="C137" s="6">
        <v>125</v>
      </c>
      <c r="D137" s="23">
        <f t="shared" si="10"/>
        <v>9555.724553686121</v>
      </c>
      <c r="E137" s="23">
        <f t="shared" si="11"/>
        <v>7715.0018275808043</v>
      </c>
      <c r="F137" s="23">
        <f t="shared" si="12"/>
        <v>18811.671087533156</v>
      </c>
      <c r="G137" s="17">
        <f t="shared" si="13"/>
        <v>36082.397468800082</v>
      </c>
      <c r="H137" s="25">
        <v>24075.93</v>
      </c>
      <c r="I137" s="14">
        <v>37304.300000000003</v>
      </c>
      <c r="J137" s="26">
        <v>23254.11</v>
      </c>
      <c r="K137" s="29">
        <f t="shared" si="14"/>
        <v>59336.507468800082</v>
      </c>
    </row>
    <row r="138" spans="1:11">
      <c r="A138" s="5" t="s">
        <v>139</v>
      </c>
      <c r="B138" s="7">
        <v>924</v>
      </c>
      <c r="C138" s="6">
        <v>100</v>
      </c>
      <c r="D138" s="23">
        <f t="shared" si="10"/>
        <v>4610.6994713347131</v>
      </c>
      <c r="E138" s="23">
        <f t="shared" si="11"/>
        <v>6172.0014620646434</v>
      </c>
      <c r="F138" s="23">
        <f t="shared" si="12"/>
        <v>18811.671087533156</v>
      </c>
      <c r="G138" s="17">
        <f t="shared" si="13"/>
        <v>29594.372020932511</v>
      </c>
      <c r="H138" s="25">
        <v>18975.09</v>
      </c>
      <c r="I138" s="14">
        <v>30572.14</v>
      </c>
      <c r="J138" s="26">
        <v>19415.310000000001</v>
      </c>
      <c r="K138" s="29">
        <f t="shared" si="14"/>
        <v>49009.682020932509</v>
      </c>
    </row>
    <row r="139" spans="1:11">
      <c r="A139" s="5" t="s">
        <v>140</v>
      </c>
      <c r="B139" s="7">
        <v>5455</v>
      </c>
      <c r="C139" s="6">
        <v>396</v>
      </c>
      <c r="D139" s="23">
        <f t="shared" si="10"/>
        <v>27220.092658150283</v>
      </c>
      <c r="E139" s="23">
        <f t="shared" si="11"/>
        <v>24441.125789775986</v>
      </c>
      <c r="F139" s="23">
        <f t="shared" si="12"/>
        <v>18811.671087533156</v>
      </c>
      <c r="G139" s="17">
        <f t="shared" si="13"/>
        <v>70472.889535459428</v>
      </c>
      <c r="H139" s="25">
        <v>41323.949999999997</v>
      </c>
      <c r="I139" s="14">
        <v>72903.14</v>
      </c>
      <c r="J139" s="26">
        <v>42807.76</v>
      </c>
      <c r="K139" s="29">
        <f t="shared" si="14"/>
        <v>113280.64953545944</v>
      </c>
    </row>
    <row r="140" spans="1:11">
      <c r="A140" s="5" t="s">
        <v>141</v>
      </c>
      <c r="B140" s="7">
        <v>240</v>
      </c>
      <c r="C140" s="6">
        <v>22</v>
      </c>
      <c r="D140" s="23">
        <f t="shared" si="10"/>
        <v>1197.5842782687566</v>
      </c>
      <c r="E140" s="23">
        <f t="shared" si="11"/>
        <v>1357.8403216542215</v>
      </c>
      <c r="F140" s="23">
        <f t="shared" si="12"/>
        <v>18811.671087533156</v>
      </c>
      <c r="G140" s="17">
        <f t="shared" si="13"/>
        <v>21367.095687456134</v>
      </c>
      <c r="H140" s="25">
        <v>15558.08</v>
      </c>
      <c r="I140" s="14">
        <v>22086.14</v>
      </c>
      <c r="J140" s="26">
        <v>14826.1</v>
      </c>
      <c r="K140" s="29">
        <f t="shared" si="14"/>
        <v>36193.195687456137</v>
      </c>
    </row>
    <row r="141" spans="1:11">
      <c r="A141" s="5" t="s">
        <v>142</v>
      </c>
      <c r="B141" s="7">
        <v>516</v>
      </c>
      <c r="C141" s="6">
        <v>31</v>
      </c>
      <c r="D141" s="23">
        <f t="shared" si="10"/>
        <v>2574.8061982778268</v>
      </c>
      <c r="E141" s="23">
        <f t="shared" si="11"/>
        <v>1913.3204532400393</v>
      </c>
      <c r="F141" s="23">
        <f t="shared" si="12"/>
        <v>18811.671087533156</v>
      </c>
      <c r="G141" s="17">
        <f t="shared" si="13"/>
        <v>23299.79773905102</v>
      </c>
      <c r="H141" s="25">
        <v>17034.509999999998</v>
      </c>
      <c r="I141" s="14">
        <v>24127.919999999998</v>
      </c>
      <c r="J141" s="26">
        <v>15982.75</v>
      </c>
      <c r="K141" s="29">
        <f t="shared" si="14"/>
        <v>39282.54773905102</v>
      </c>
    </row>
    <row r="142" spans="1:11">
      <c r="A142" s="5" t="s">
        <v>143</v>
      </c>
      <c r="B142" s="7">
        <v>1276</v>
      </c>
      <c r="C142" s="6">
        <v>118</v>
      </c>
      <c r="D142" s="23">
        <f t="shared" si="10"/>
        <v>6367.1564127955562</v>
      </c>
      <c r="E142" s="23">
        <f t="shared" si="11"/>
        <v>7282.9617252362787</v>
      </c>
      <c r="F142" s="23">
        <f t="shared" si="12"/>
        <v>18811.671087533156</v>
      </c>
      <c r="G142" s="17">
        <f t="shared" si="13"/>
        <v>32461.789225564989</v>
      </c>
      <c r="H142" s="25">
        <v>20555.22</v>
      </c>
      <c r="I142" s="14">
        <v>33464.519999999997</v>
      </c>
      <c r="J142" s="26">
        <v>21025.61</v>
      </c>
      <c r="K142" s="29">
        <f t="shared" si="14"/>
        <v>53487.399225564994</v>
      </c>
    </row>
    <row r="143" spans="1:11">
      <c r="A143" s="5" t="s">
        <v>144</v>
      </c>
      <c r="B143" s="7">
        <v>518</v>
      </c>
      <c r="C143" s="6">
        <v>27</v>
      </c>
      <c r="D143" s="23">
        <f t="shared" si="10"/>
        <v>2584.7860672633997</v>
      </c>
      <c r="E143" s="23">
        <f t="shared" si="11"/>
        <v>1666.4403947574535</v>
      </c>
      <c r="F143" s="23">
        <f t="shared" si="12"/>
        <v>18811.671087533156</v>
      </c>
      <c r="G143" s="17">
        <f t="shared" si="13"/>
        <v>23062.897549554007</v>
      </c>
      <c r="H143" s="25">
        <v>16925.87</v>
      </c>
      <c r="I143" s="14">
        <v>23821.759999999998</v>
      </c>
      <c r="J143" s="26">
        <v>15823.54</v>
      </c>
      <c r="K143" s="29">
        <f t="shared" si="14"/>
        <v>38886.437549554008</v>
      </c>
    </row>
    <row r="144" spans="1:11">
      <c r="A144" s="5" t="s">
        <v>145</v>
      </c>
      <c r="B144" s="7">
        <v>1730</v>
      </c>
      <c r="C144" s="6">
        <v>127</v>
      </c>
      <c r="D144" s="23">
        <f t="shared" si="10"/>
        <v>8632.5866725206215</v>
      </c>
      <c r="E144" s="23">
        <f t="shared" si="11"/>
        <v>7838.4418568220972</v>
      </c>
      <c r="F144" s="23">
        <f t="shared" si="12"/>
        <v>18811.671087533156</v>
      </c>
      <c r="G144" s="17">
        <f t="shared" si="13"/>
        <v>35282.699616875878</v>
      </c>
      <c r="H144" s="25">
        <v>23399.439999999999</v>
      </c>
      <c r="I144" s="14">
        <v>36558.86</v>
      </c>
      <c r="J144" s="26">
        <v>22803.439999999999</v>
      </c>
      <c r="K144" s="29">
        <f t="shared" si="14"/>
        <v>58086.13961687588</v>
      </c>
    </row>
    <row r="145" spans="1:11">
      <c r="A145" s="5" t="s">
        <v>146</v>
      </c>
      <c r="B145" s="7">
        <v>348</v>
      </c>
      <c r="C145" s="6">
        <v>46</v>
      </c>
      <c r="D145" s="23">
        <f t="shared" si="10"/>
        <v>1736.4972034896971</v>
      </c>
      <c r="E145" s="23">
        <f t="shared" si="11"/>
        <v>2839.1206725497359</v>
      </c>
      <c r="F145" s="23">
        <f t="shared" si="12"/>
        <v>18811.671087533156</v>
      </c>
      <c r="G145" s="17">
        <f t="shared" si="13"/>
        <v>23387.288963572588</v>
      </c>
      <c r="H145" s="25">
        <v>16086.43</v>
      </c>
      <c r="I145" s="14">
        <v>24154.15</v>
      </c>
      <c r="J145" s="26">
        <v>15917.67</v>
      </c>
      <c r="K145" s="29">
        <f t="shared" si="14"/>
        <v>39304.958963572586</v>
      </c>
    </row>
    <row r="146" spans="1:11">
      <c r="A146" s="5" t="s">
        <v>147</v>
      </c>
      <c r="B146" s="7">
        <v>3399</v>
      </c>
      <c r="C146" s="6">
        <v>288</v>
      </c>
      <c r="D146" s="23">
        <f t="shared" si="10"/>
        <v>16960.787340981267</v>
      </c>
      <c r="E146" s="23">
        <f t="shared" si="11"/>
        <v>17775.364210746171</v>
      </c>
      <c r="F146" s="23">
        <f t="shared" si="12"/>
        <v>18811.671087533156</v>
      </c>
      <c r="G146" s="17">
        <f t="shared" si="13"/>
        <v>53547.822639260594</v>
      </c>
      <c r="H146" s="25">
        <v>30821.07</v>
      </c>
      <c r="I146" s="14">
        <v>55132.99</v>
      </c>
      <c r="J146" s="26">
        <v>32900.51</v>
      </c>
      <c r="K146" s="29">
        <f t="shared" si="14"/>
        <v>86448.332639260596</v>
      </c>
    </row>
    <row r="147" spans="1:11">
      <c r="A147" s="5" t="s">
        <v>148</v>
      </c>
      <c r="B147" s="7">
        <v>2207</v>
      </c>
      <c r="C147" s="6">
        <v>171</v>
      </c>
      <c r="D147" s="23">
        <f t="shared" si="10"/>
        <v>11012.785425579776</v>
      </c>
      <c r="E147" s="23">
        <f t="shared" si="11"/>
        <v>10554.122500130539</v>
      </c>
      <c r="F147" s="23">
        <f t="shared" si="12"/>
        <v>18811.671087533156</v>
      </c>
      <c r="G147" s="17">
        <f t="shared" si="13"/>
        <v>40378.57901324347</v>
      </c>
      <c r="H147" s="25">
        <v>25103.01</v>
      </c>
      <c r="I147" s="14">
        <v>41667.199999999997</v>
      </c>
      <c r="J147" s="26">
        <v>25581.88</v>
      </c>
      <c r="K147" s="29">
        <f t="shared" si="14"/>
        <v>65960.459013243468</v>
      </c>
    </row>
    <row r="148" spans="1:11">
      <c r="A148" s="5" t="s">
        <v>149</v>
      </c>
      <c r="B148" s="7">
        <v>1422</v>
      </c>
      <c r="C148" s="6">
        <v>141</v>
      </c>
      <c r="D148" s="23">
        <f t="shared" si="10"/>
        <v>7095.6868487423835</v>
      </c>
      <c r="E148" s="23">
        <f t="shared" si="11"/>
        <v>8702.5220615111466</v>
      </c>
      <c r="F148" s="23">
        <f t="shared" si="12"/>
        <v>18811.671087533156</v>
      </c>
      <c r="G148" s="17">
        <f t="shared" si="13"/>
        <v>34609.879997786687</v>
      </c>
      <c r="H148" s="25">
        <v>21685.99</v>
      </c>
      <c r="I148" s="14">
        <v>35797.440000000002</v>
      </c>
      <c r="J148" s="26">
        <v>22278.880000000001</v>
      </c>
      <c r="K148" s="29">
        <f t="shared" si="14"/>
        <v>56888.759997786692</v>
      </c>
    </row>
    <row r="149" spans="1:11">
      <c r="A149" s="5" t="s">
        <v>150</v>
      </c>
      <c r="B149" s="7">
        <v>1722</v>
      </c>
      <c r="C149" s="6">
        <v>119</v>
      </c>
      <c r="D149" s="23">
        <f t="shared" si="10"/>
        <v>8592.6671965783298</v>
      </c>
      <c r="E149" s="23">
        <f t="shared" si="11"/>
        <v>7344.6817398569256</v>
      </c>
      <c r="F149" s="23">
        <f t="shared" si="12"/>
        <v>18811.671087533156</v>
      </c>
      <c r="G149" s="17">
        <f t="shared" si="13"/>
        <v>34749.020023968413</v>
      </c>
      <c r="H149" s="25">
        <v>23053.79</v>
      </c>
      <c r="I149" s="14">
        <v>35874.65</v>
      </c>
      <c r="J149" s="26">
        <v>22442.61</v>
      </c>
      <c r="K149" s="29">
        <f t="shared" si="14"/>
        <v>57191.630023968413</v>
      </c>
    </row>
    <row r="150" spans="1:11">
      <c r="A150" s="5" t="s">
        <v>151</v>
      </c>
      <c r="B150" s="7">
        <v>1897</v>
      </c>
      <c r="C150" s="6">
        <v>116</v>
      </c>
      <c r="D150" s="23">
        <f t="shared" si="10"/>
        <v>9465.9057328159633</v>
      </c>
      <c r="E150" s="23">
        <f t="shared" si="11"/>
        <v>7159.5216959949857</v>
      </c>
      <c r="F150" s="23">
        <f t="shared" si="12"/>
        <v>18811.671087533156</v>
      </c>
      <c r="G150" s="17">
        <f t="shared" si="13"/>
        <v>35437.098516344107</v>
      </c>
      <c r="H150" s="25">
        <v>23587.08</v>
      </c>
      <c r="I150" s="14">
        <v>36525.58</v>
      </c>
      <c r="J150" s="26">
        <v>22842.880000000001</v>
      </c>
      <c r="K150" s="29">
        <f t="shared" si="14"/>
        <v>58279.978516344112</v>
      </c>
    </row>
    <row r="151" spans="1:11">
      <c r="A151" s="5" t="s">
        <v>152</v>
      </c>
      <c r="B151" s="7">
        <v>2591</v>
      </c>
      <c r="C151" s="6">
        <v>246</v>
      </c>
      <c r="D151" s="23">
        <f t="shared" si="10"/>
        <v>12928.920270809786</v>
      </c>
      <c r="E151" s="23">
        <f t="shared" si="11"/>
        <v>15183.123596679023</v>
      </c>
      <c r="F151" s="23">
        <f t="shared" si="12"/>
        <v>18811.671087533156</v>
      </c>
      <c r="G151" s="17">
        <f t="shared" si="13"/>
        <v>46923.714955021962</v>
      </c>
      <c r="H151" s="25">
        <v>27191.73</v>
      </c>
      <c r="I151" s="14">
        <v>48432.03</v>
      </c>
      <c r="J151" s="26">
        <v>29171.42</v>
      </c>
      <c r="K151" s="29">
        <f t="shared" si="14"/>
        <v>76095.13495502196</v>
      </c>
    </row>
    <row r="152" spans="1:11">
      <c r="A152" s="5" t="s">
        <v>153</v>
      </c>
      <c r="B152" s="7">
        <v>10226</v>
      </c>
      <c r="C152" s="6">
        <v>665</v>
      </c>
      <c r="D152" s="23">
        <f t="shared" si="10"/>
        <v>51027.070123234611</v>
      </c>
      <c r="E152" s="23">
        <f t="shared" si="11"/>
        <v>41043.809722729879</v>
      </c>
      <c r="F152" s="23">
        <f t="shared" si="12"/>
        <v>18811.671087533156</v>
      </c>
      <c r="G152" s="17">
        <f t="shared" si="13"/>
        <v>110882.55093349764</v>
      </c>
      <c r="H152" s="25">
        <v>65860.289999999994</v>
      </c>
      <c r="I152" s="14">
        <v>114638.57</v>
      </c>
      <c r="J152" s="26">
        <v>65993.75</v>
      </c>
      <c r="K152" s="29">
        <f t="shared" si="14"/>
        <v>176876.30093349764</v>
      </c>
    </row>
    <row r="153" spans="1:11">
      <c r="A153" s="5" t="s">
        <v>154</v>
      </c>
      <c r="B153" s="7">
        <v>661</v>
      </c>
      <c r="C153" s="6">
        <v>34</v>
      </c>
      <c r="D153" s="23">
        <f t="shared" si="10"/>
        <v>3298.3466997318674</v>
      </c>
      <c r="E153" s="23">
        <f t="shared" si="11"/>
        <v>2098.4804971019785</v>
      </c>
      <c r="F153" s="23">
        <f t="shared" si="12"/>
        <v>18811.671087533156</v>
      </c>
      <c r="G153" s="17">
        <f t="shared" si="13"/>
        <v>24208.498284367</v>
      </c>
      <c r="H153" s="25">
        <v>17518.419999999998</v>
      </c>
      <c r="I153" s="14">
        <v>25068.66</v>
      </c>
      <c r="J153" s="26">
        <v>16521.82</v>
      </c>
      <c r="K153" s="29">
        <f t="shared" si="14"/>
        <v>40730.318284367</v>
      </c>
    </row>
    <row r="154" spans="1:11">
      <c r="A154" s="5" t="s">
        <v>155</v>
      </c>
      <c r="B154" s="7">
        <v>2555</v>
      </c>
      <c r="C154" s="6">
        <v>287</v>
      </c>
      <c r="D154" s="23">
        <f t="shared" si="10"/>
        <v>12749.282629069472</v>
      </c>
      <c r="E154" s="23">
        <f t="shared" si="11"/>
        <v>17713.644196125526</v>
      </c>
      <c r="F154" s="23">
        <f t="shared" si="12"/>
        <v>18811.671087533156</v>
      </c>
      <c r="G154" s="17">
        <f t="shared" si="13"/>
        <v>49274.597912728153</v>
      </c>
      <c r="H154" s="25">
        <v>26900.400000000001</v>
      </c>
      <c r="I154" s="14">
        <v>50802.59</v>
      </c>
      <c r="J154" s="26">
        <v>30350.240000000002</v>
      </c>
      <c r="K154" s="29">
        <f t="shared" si="14"/>
        <v>79624.837912728151</v>
      </c>
    </row>
    <row r="155" spans="1:11">
      <c r="A155" s="5" t="s">
        <v>156</v>
      </c>
      <c r="B155" s="7">
        <v>2201</v>
      </c>
      <c r="C155" s="6">
        <v>134</v>
      </c>
      <c r="D155" s="23">
        <f t="shared" si="10"/>
        <v>10982.845818623056</v>
      </c>
      <c r="E155" s="23">
        <f t="shared" si="11"/>
        <v>8270.4819591666219</v>
      </c>
      <c r="F155" s="23">
        <f t="shared" si="12"/>
        <v>18811.671087533156</v>
      </c>
      <c r="G155" s="17">
        <f t="shared" si="13"/>
        <v>38064.998865322836</v>
      </c>
      <c r="H155" s="25">
        <v>25389.4</v>
      </c>
      <c r="I155" s="14">
        <v>39464.17</v>
      </c>
      <c r="J155" s="26">
        <v>24480.45</v>
      </c>
      <c r="K155" s="29">
        <f t="shared" si="14"/>
        <v>62545.448865322833</v>
      </c>
    </row>
    <row r="156" spans="1:11">
      <c r="A156" s="5" t="s">
        <v>157</v>
      </c>
      <c r="B156" s="7">
        <v>622</v>
      </c>
      <c r="C156" s="6">
        <v>30</v>
      </c>
      <c r="D156" s="23">
        <f t="shared" si="10"/>
        <v>3103.7392545131943</v>
      </c>
      <c r="E156" s="23">
        <f t="shared" si="11"/>
        <v>1851.6004386193929</v>
      </c>
      <c r="F156" s="23">
        <f t="shared" si="12"/>
        <v>18811.671087533156</v>
      </c>
      <c r="G156" s="17">
        <f t="shared" si="13"/>
        <v>23767.010780665743</v>
      </c>
      <c r="H156" s="25">
        <v>17572.73</v>
      </c>
      <c r="I156" s="14">
        <v>24567.39</v>
      </c>
      <c r="J156" s="26">
        <v>16247.48</v>
      </c>
      <c r="K156" s="29">
        <f t="shared" si="14"/>
        <v>40014.490780665743</v>
      </c>
    </row>
    <row r="157" spans="1:11">
      <c r="A157" s="5" t="s">
        <v>158</v>
      </c>
      <c r="B157" s="7">
        <v>7912</v>
      </c>
      <c r="C157" s="6">
        <v>812</v>
      </c>
      <c r="D157" s="23">
        <f t="shared" si="10"/>
        <v>39480.361706926677</v>
      </c>
      <c r="E157" s="23">
        <f t="shared" si="11"/>
        <v>50116.651871964903</v>
      </c>
      <c r="F157" s="23">
        <f t="shared" si="12"/>
        <v>18811.671087533156</v>
      </c>
      <c r="G157" s="17">
        <f t="shared" si="13"/>
        <v>108408.68466642473</v>
      </c>
      <c r="H157" s="25">
        <v>51812.02</v>
      </c>
      <c r="I157" s="14">
        <v>111629.15</v>
      </c>
      <c r="J157" s="26">
        <v>63428.18</v>
      </c>
      <c r="K157" s="29">
        <f t="shared" si="14"/>
        <v>171836.86466642472</v>
      </c>
    </row>
    <row r="158" spans="1:11">
      <c r="A158" s="5" t="s">
        <v>159</v>
      </c>
      <c r="B158" s="7">
        <v>4882</v>
      </c>
      <c r="C158" s="6">
        <v>453</v>
      </c>
      <c r="D158" s="23">
        <f t="shared" si="10"/>
        <v>24360.860193783625</v>
      </c>
      <c r="E158" s="23">
        <f t="shared" si="11"/>
        <v>27959.166623152832</v>
      </c>
      <c r="F158" s="23">
        <f t="shared" si="12"/>
        <v>18811.671087533156</v>
      </c>
      <c r="G158" s="17">
        <f t="shared" si="13"/>
        <v>71131.69790446962</v>
      </c>
      <c r="H158" s="25">
        <v>38474.79</v>
      </c>
      <c r="I158" s="14">
        <v>73330.41</v>
      </c>
      <c r="J158" s="26">
        <v>42753.78</v>
      </c>
      <c r="K158" s="29">
        <f t="shared" si="14"/>
        <v>113885.47790446962</v>
      </c>
    </row>
    <row r="159" spans="1:11">
      <c r="A159" s="5" t="s">
        <v>160</v>
      </c>
      <c r="B159" s="7">
        <v>530</v>
      </c>
      <c r="C159" s="6">
        <v>35</v>
      </c>
      <c r="D159" s="23">
        <f t="shared" si="10"/>
        <v>2644.6652811768377</v>
      </c>
      <c r="E159" s="23">
        <f t="shared" si="11"/>
        <v>2160.2005117226249</v>
      </c>
      <c r="F159" s="23">
        <f t="shared" si="12"/>
        <v>18811.671087533156</v>
      </c>
      <c r="G159" s="17">
        <f t="shared" si="13"/>
        <v>23616.536880432617</v>
      </c>
      <c r="H159" s="25">
        <v>16985.13</v>
      </c>
      <c r="I159" s="14">
        <v>24403.27</v>
      </c>
      <c r="J159" s="26">
        <v>16123.77</v>
      </c>
      <c r="K159" s="29">
        <f t="shared" si="14"/>
        <v>39740.306880432618</v>
      </c>
    </row>
    <row r="160" spans="1:11">
      <c r="A160" s="5" t="s">
        <v>161</v>
      </c>
      <c r="B160" s="7">
        <v>1311</v>
      </c>
      <c r="C160" s="6">
        <v>179</v>
      </c>
      <c r="D160" s="23">
        <f t="shared" si="10"/>
        <v>6541.8041200430835</v>
      </c>
      <c r="E160" s="23">
        <f t="shared" si="11"/>
        <v>11047.882617095711</v>
      </c>
      <c r="F160" s="23">
        <f t="shared" si="12"/>
        <v>18811.671087533156</v>
      </c>
      <c r="G160" s="17">
        <f t="shared" si="13"/>
        <v>36401.357824671948</v>
      </c>
      <c r="H160" s="14">
        <v>20950.25</v>
      </c>
      <c r="I160" s="14">
        <v>37576.400000000001</v>
      </c>
      <c r="J160" s="26">
        <v>23124.67</v>
      </c>
      <c r="K160" s="29">
        <f t="shared" si="14"/>
        <v>59526.027824671946</v>
      </c>
    </row>
    <row r="161" spans="1:11">
      <c r="A161" s="5" t="s">
        <v>162</v>
      </c>
      <c r="B161" s="7">
        <v>1082</v>
      </c>
      <c r="C161" s="6">
        <v>65</v>
      </c>
      <c r="D161" s="23">
        <f t="shared" si="10"/>
        <v>5399.1091211949779</v>
      </c>
      <c r="E161" s="23">
        <f t="shared" si="11"/>
        <v>4011.800950342018</v>
      </c>
      <c r="F161" s="23">
        <f t="shared" si="12"/>
        <v>18811.671087533156</v>
      </c>
      <c r="G161" s="17">
        <f t="shared" si="13"/>
        <v>28222.581159070152</v>
      </c>
      <c r="H161" s="25">
        <v>19863.91</v>
      </c>
      <c r="I161" s="14">
        <v>29246.15</v>
      </c>
      <c r="J161" s="26">
        <v>18820.73</v>
      </c>
      <c r="K161" s="29">
        <f t="shared" si="14"/>
        <v>47043.311159070152</v>
      </c>
    </row>
    <row r="162" spans="1:11">
      <c r="A162" s="5" t="s">
        <v>163</v>
      </c>
      <c r="B162" s="7">
        <v>1832</v>
      </c>
      <c r="C162" s="6">
        <v>119</v>
      </c>
      <c r="D162" s="23">
        <f t="shared" si="10"/>
        <v>9141.5599907848427</v>
      </c>
      <c r="E162" s="23">
        <f t="shared" si="11"/>
        <v>7344.6817398569256</v>
      </c>
      <c r="F162" s="23">
        <f t="shared" si="12"/>
        <v>18811.671087533156</v>
      </c>
      <c r="G162" s="17">
        <f t="shared" si="13"/>
        <v>35297.912818174926</v>
      </c>
      <c r="H162" s="25">
        <v>23621.64</v>
      </c>
      <c r="I162" s="14">
        <v>36511.32</v>
      </c>
      <c r="J162" s="26">
        <v>22818.35</v>
      </c>
      <c r="K162" s="29">
        <f t="shared" si="14"/>
        <v>58116.262818174924</v>
      </c>
    </row>
    <row r="163" spans="1:11">
      <c r="A163" s="5" t="s">
        <v>164</v>
      </c>
      <c r="B163" s="7">
        <v>1592</v>
      </c>
      <c r="C163" s="6">
        <v>108</v>
      </c>
      <c r="D163" s="23">
        <f t="shared" si="10"/>
        <v>7943.9757125160859</v>
      </c>
      <c r="E163" s="23">
        <f t="shared" si="11"/>
        <v>6665.7615790298141</v>
      </c>
      <c r="F163" s="23">
        <f t="shared" si="12"/>
        <v>18811.671087533156</v>
      </c>
      <c r="G163" s="17">
        <f t="shared" si="13"/>
        <v>33421.408379079054</v>
      </c>
      <c r="H163" s="25">
        <v>22184.720000000001</v>
      </c>
      <c r="I163" s="14">
        <v>34393.480000000003</v>
      </c>
      <c r="J163" s="26">
        <v>21627.55</v>
      </c>
      <c r="K163" s="29">
        <f t="shared" si="14"/>
        <v>55048.958379079049</v>
      </c>
    </row>
    <row r="164" spans="1:11">
      <c r="A164" s="5" t="s">
        <v>165</v>
      </c>
      <c r="B164" s="7">
        <v>171</v>
      </c>
      <c r="C164" s="6">
        <v>10</v>
      </c>
      <c r="D164" s="23">
        <f t="shared" si="10"/>
        <v>853.27879826648916</v>
      </c>
      <c r="E164" s="23">
        <f t="shared" si="11"/>
        <v>617.2001462064643</v>
      </c>
      <c r="F164" s="23">
        <f t="shared" si="12"/>
        <v>18811.671087533156</v>
      </c>
      <c r="G164" s="17">
        <f t="shared" si="13"/>
        <v>20282.15003200611</v>
      </c>
      <c r="H164" s="25">
        <v>15182.8</v>
      </c>
      <c r="I164" s="14">
        <v>20936.62</v>
      </c>
      <c r="J164" s="26">
        <v>14212.14</v>
      </c>
      <c r="K164" s="29">
        <f t="shared" si="14"/>
        <v>34494.290032006109</v>
      </c>
    </row>
    <row r="165" spans="1:11">
      <c r="A165" s="5" t="s">
        <v>166</v>
      </c>
      <c r="B165" s="7">
        <v>447</v>
      </c>
      <c r="C165" s="6">
        <v>32</v>
      </c>
      <c r="D165" s="23">
        <f t="shared" si="10"/>
        <v>2230.5007182755594</v>
      </c>
      <c r="E165" s="23">
        <f t="shared" si="11"/>
        <v>1975.0404678606858</v>
      </c>
      <c r="F165" s="23">
        <f t="shared" si="12"/>
        <v>18811.671087533156</v>
      </c>
      <c r="G165" s="17">
        <f t="shared" si="13"/>
        <v>23017.2122736694</v>
      </c>
      <c r="H165" s="25">
        <v>16609.849999999999</v>
      </c>
      <c r="I165" s="14">
        <v>23791.14</v>
      </c>
      <c r="J165" s="26">
        <v>15778.62</v>
      </c>
      <c r="K165" s="29">
        <f t="shared" si="14"/>
        <v>38795.832273669403</v>
      </c>
    </row>
    <row r="166" spans="1:11">
      <c r="A166" s="5" t="s">
        <v>167</v>
      </c>
      <c r="B166" s="7">
        <v>4190</v>
      </c>
      <c r="C166" s="6">
        <v>351</v>
      </c>
      <c r="D166" s="23">
        <f t="shared" si="10"/>
        <v>20907.825524775377</v>
      </c>
      <c r="E166" s="23">
        <f t="shared" si="11"/>
        <v>21663.725131846899</v>
      </c>
      <c r="F166" s="23">
        <f t="shared" si="12"/>
        <v>18811.671087533156</v>
      </c>
      <c r="G166" s="17">
        <f t="shared" si="13"/>
        <v>61383.221744155431</v>
      </c>
      <c r="H166" s="25">
        <v>35699.699999999997</v>
      </c>
      <c r="I166" s="14">
        <v>63669.78</v>
      </c>
      <c r="J166" s="26">
        <v>37600.25</v>
      </c>
      <c r="K166" s="29">
        <f t="shared" si="14"/>
        <v>98983.471744155424</v>
      </c>
    </row>
    <row r="167" spans="1:11">
      <c r="A167" s="5" t="s">
        <v>168</v>
      </c>
      <c r="B167" s="7">
        <v>4577</v>
      </c>
      <c r="C167" s="6">
        <v>332</v>
      </c>
      <c r="D167" s="23">
        <f t="shared" si="10"/>
        <v>22838.930173483746</v>
      </c>
      <c r="E167" s="23">
        <f t="shared" si="11"/>
        <v>20491.044854054617</v>
      </c>
      <c r="F167" s="23">
        <f t="shared" si="12"/>
        <v>18811.671087533156</v>
      </c>
      <c r="G167" s="17">
        <f t="shared" si="13"/>
        <v>62141.646115071519</v>
      </c>
      <c r="H167" s="25">
        <v>36855.17</v>
      </c>
      <c r="I167" s="14">
        <v>64040.800000000003</v>
      </c>
      <c r="J167" s="26">
        <v>37921.26</v>
      </c>
      <c r="K167" s="29">
        <f t="shared" si="14"/>
        <v>100062.90611507153</v>
      </c>
    </row>
    <row r="168" spans="1:11">
      <c r="A168" s="5" t="s">
        <v>169</v>
      </c>
      <c r="B168" s="7">
        <v>20055</v>
      </c>
      <c r="C168" s="6">
        <v>1861</v>
      </c>
      <c r="D168" s="23">
        <f t="shared" si="10"/>
        <v>100073.13625283298</v>
      </c>
      <c r="E168" s="23">
        <f t="shared" si="11"/>
        <v>114860.94720902301</v>
      </c>
      <c r="F168" s="23">
        <f t="shared" si="12"/>
        <v>18811.671087533156</v>
      </c>
      <c r="G168" s="17">
        <f t="shared" si="13"/>
        <v>233745.75454938915</v>
      </c>
      <c r="H168" s="25">
        <v>113960.22</v>
      </c>
      <c r="I168" s="14">
        <v>241839.25</v>
      </c>
      <c r="J168" s="26">
        <v>134639.47</v>
      </c>
      <c r="K168" s="29">
        <f t="shared" si="14"/>
        <v>368385.22454938915</v>
      </c>
    </row>
    <row r="169" spans="1:11">
      <c r="A169" s="5" t="s">
        <v>170</v>
      </c>
      <c r="B169" s="7">
        <v>106</v>
      </c>
      <c r="C169" s="6">
        <v>6</v>
      </c>
      <c r="D169" s="23">
        <f t="shared" si="10"/>
        <v>528.93305623536753</v>
      </c>
      <c r="E169" s="23">
        <f t="shared" si="11"/>
        <v>370.3200877238786</v>
      </c>
      <c r="F169" s="23">
        <f t="shared" si="12"/>
        <v>18811.671087533156</v>
      </c>
      <c r="G169" s="17">
        <f t="shared" si="13"/>
        <v>19710.924231492401</v>
      </c>
      <c r="H169" s="25">
        <v>14866.77</v>
      </c>
      <c r="I169" s="14">
        <v>20337.79</v>
      </c>
      <c r="J169" s="26">
        <v>13880.22</v>
      </c>
      <c r="K169" s="29">
        <f t="shared" si="14"/>
        <v>33591.144231492399</v>
      </c>
    </row>
    <row r="170" spans="1:11">
      <c r="A170" s="5" t="s">
        <v>171</v>
      </c>
      <c r="B170" s="7">
        <v>2425</v>
      </c>
      <c r="C170" s="6">
        <v>161</v>
      </c>
      <c r="D170" s="23">
        <f t="shared" si="10"/>
        <v>12100.591145007229</v>
      </c>
      <c r="E170" s="23">
        <f t="shared" si="11"/>
        <v>9936.9223539240757</v>
      </c>
      <c r="F170" s="23">
        <f t="shared" si="12"/>
        <v>18811.671087533156</v>
      </c>
      <c r="G170" s="17">
        <f t="shared" si="13"/>
        <v>40849.184586464457</v>
      </c>
      <c r="H170" s="25">
        <v>26772.01</v>
      </c>
      <c r="I170" s="14">
        <v>42282.95</v>
      </c>
      <c r="J170" s="26">
        <v>25998.98</v>
      </c>
      <c r="K170" s="29">
        <f t="shared" si="14"/>
        <v>66848.164586464452</v>
      </c>
    </row>
    <row r="171" spans="1:11">
      <c r="A171" s="5" t="s">
        <v>172</v>
      </c>
      <c r="B171" s="7">
        <v>506</v>
      </c>
      <c r="C171" s="6">
        <v>39</v>
      </c>
      <c r="D171" s="23">
        <f t="shared" si="10"/>
        <v>2524.9068533499621</v>
      </c>
      <c r="E171" s="23">
        <f t="shared" si="11"/>
        <v>2407.0805702052107</v>
      </c>
      <c r="F171" s="23">
        <f t="shared" si="12"/>
        <v>18811.671087533156</v>
      </c>
      <c r="G171" s="17">
        <f t="shared" si="13"/>
        <v>23743.658511088328</v>
      </c>
      <c r="H171" s="25">
        <v>16916</v>
      </c>
      <c r="I171" s="14">
        <v>24555.4</v>
      </c>
      <c r="J171" s="26">
        <v>16192.06</v>
      </c>
      <c r="K171" s="29">
        <f t="shared" si="14"/>
        <v>39935.718511088329</v>
      </c>
    </row>
    <row r="172" spans="1:11">
      <c r="A172" s="5" t="s">
        <v>173</v>
      </c>
      <c r="B172" s="7">
        <v>1896</v>
      </c>
      <c r="C172" s="6">
        <v>136</v>
      </c>
      <c r="D172" s="23">
        <f t="shared" si="10"/>
        <v>9460.915798323178</v>
      </c>
      <c r="E172" s="23">
        <f t="shared" si="11"/>
        <v>8393.9219884079139</v>
      </c>
      <c r="F172" s="23">
        <f t="shared" si="12"/>
        <v>18811.671087533156</v>
      </c>
      <c r="G172" s="17">
        <f t="shared" si="13"/>
        <v>36666.508874264247</v>
      </c>
      <c r="H172" s="25">
        <v>23878.41</v>
      </c>
      <c r="I172" s="14">
        <v>37922.9</v>
      </c>
      <c r="J172" s="26">
        <v>23560.1</v>
      </c>
      <c r="K172" s="29">
        <f t="shared" si="14"/>
        <v>60226.608874264246</v>
      </c>
    </row>
    <row r="173" spans="1:11">
      <c r="A173" s="5" t="s">
        <v>174</v>
      </c>
      <c r="B173" s="7">
        <v>730</v>
      </c>
      <c r="C173" s="6">
        <v>56</v>
      </c>
      <c r="D173" s="23">
        <f t="shared" si="10"/>
        <v>3642.6521797341347</v>
      </c>
      <c r="E173" s="23">
        <f t="shared" si="11"/>
        <v>3456.3208187562</v>
      </c>
      <c r="F173" s="23">
        <f t="shared" si="12"/>
        <v>18811.671087533156</v>
      </c>
      <c r="G173" s="17">
        <f t="shared" si="13"/>
        <v>25910.644086023491</v>
      </c>
      <c r="H173" s="25">
        <v>18091.21</v>
      </c>
      <c r="I173" s="14">
        <v>26809.02</v>
      </c>
      <c r="J173" s="26">
        <v>17430.759999999998</v>
      </c>
      <c r="K173" s="29">
        <f t="shared" si="14"/>
        <v>43341.404086023489</v>
      </c>
    </row>
    <row r="174" spans="1:11">
      <c r="A174" s="5" t="s">
        <v>175</v>
      </c>
      <c r="B174" s="7">
        <v>5248</v>
      </c>
      <c r="C174" s="6">
        <v>343</v>
      </c>
      <c r="D174" s="23">
        <f t="shared" si="10"/>
        <v>26187.176218143479</v>
      </c>
      <c r="E174" s="23">
        <f t="shared" si="11"/>
        <v>21169.965014881727</v>
      </c>
      <c r="F174" s="23">
        <f t="shared" si="12"/>
        <v>18811.671087533156</v>
      </c>
      <c r="G174" s="17">
        <f t="shared" si="13"/>
        <v>66168.812320558354</v>
      </c>
      <c r="H174" s="25">
        <v>39926.53</v>
      </c>
      <c r="I174" s="14">
        <v>68371.58</v>
      </c>
      <c r="J174" s="26">
        <v>40418.050000000003</v>
      </c>
      <c r="K174" s="29">
        <f t="shared" si="14"/>
        <v>106586.86232055836</v>
      </c>
    </row>
    <row r="175" spans="1:11">
      <c r="A175" s="5" t="s">
        <v>176</v>
      </c>
      <c r="B175" s="7">
        <v>841</v>
      </c>
      <c r="C175" s="6">
        <v>103</v>
      </c>
      <c r="D175" s="23">
        <f t="shared" si="10"/>
        <v>4196.5349084334348</v>
      </c>
      <c r="E175" s="23">
        <f t="shared" si="11"/>
        <v>6357.1615059265823</v>
      </c>
      <c r="F175" s="23">
        <f t="shared" si="12"/>
        <v>18811.671087533156</v>
      </c>
      <c r="G175" s="17">
        <f t="shared" si="13"/>
        <v>29365.367501893172</v>
      </c>
      <c r="H175" s="25">
        <v>18431.93</v>
      </c>
      <c r="I175" s="14">
        <v>30301.16</v>
      </c>
      <c r="J175" s="26">
        <v>19239.27</v>
      </c>
      <c r="K175" s="29">
        <f t="shared" si="14"/>
        <v>48604.637501893172</v>
      </c>
    </row>
    <row r="176" spans="1:11">
      <c r="A176" s="5" t="s">
        <v>177</v>
      </c>
      <c r="B176" s="7">
        <v>1536</v>
      </c>
      <c r="C176" s="6">
        <v>157</v>
      </c>
      <c r="D176" s="23">
        <f t="shared" si="10"/>
        <v>7664.5393809200432</v>
      </c>
      <c r="E176" s="23">
        <f t="shared" si="11"/>
        <v>9690.0422954414898</v>
      </c>
      <c r="F176" s="23">
        <f t="shared" si="12"/>
        <v>18811.671087533156</v>
      </c>
      <c r="G176" s="17">
        <f t="shared" si="13"/>
        <v>36166.252763894692</v>
      </c>
      <c r="H176" s="25">
        <v>21932.89</v>
      </c>
      <c r="I176" s="14">
        <v>37427.699999999997</v>
      </c>
      <c r="J176" s="26">
        <v>23155.07</v>
      </c>
      <c r="K176" s="29">
        <f t="shared" si="14"/>
        <v>59321.322763894692</v>
      </c>
    </row>
    <row r="177" spans="1:11">
      <c r="A177" s="5" t="s">
        <v>178</v>
      </c>
      <c r="B177" s="7">
        <v>1798</v>
      </c>
      <c r="C177" s="6">
        <v>144</v>
      </c>
      <c r="D177" s="23">
        <f t="shared" si="10"/>
        <v>8971.9022180301017</v>
      </c>
      <c r="E177" s="23">
        <f t="shared" si="11"/>
        <v>8887.6821053730855</v>
      </c>
      <c r="F177" s="23">
        <f t="shared" si="12"/>
        <v>18811.671087533156</v>
      </c>
      <c r="G177" s="17">
        <f t="shared" si="13"/>
        <v>36671.255410936341</v>
      </c>
      <c r="H177" s="25">
        <v>23211.8</v>
      </c>
      <c r="I177" s="14">
        <v>37944.76</v>
      </c>
      <c r="J177" s="26">
        <v>23530.04</v>
      </c>
      <c r="K177" s="29">
        <f t="shared" si="14"/>
        <v>60201.295410936342</v>
      </c>
    </row>
    <row r="178" spans="1:11">
      <c r="A178" s="5" t="s">
        <v>179</v>
      </c>
      <c r="B178" s="7">
        <v>3266</v>
      </c>
      <c r="C178" s="6">
        <v>290</v>
      </c>
      <c r="D178" s="23">
        <f t="shared" si="10"/>
        <v>16297.126053440663</v>
      </c>
      <c r="E178" s="23">
        <f t="shared" si="11"/>
        <v>17898.804239987465</v>
      </c>
      <c r="F178" s="23">
        <f t="shared" si="12"/>
        <v>18811.671087533156</v>
      </c>
      <c r="G178" s="17">
        <f t="shared" si="13"/>
        <v>53007.601380961285</v>
      </c>
      <c r="H178" s="25">
        <v>30722.32</v>
      </c>
      <c r="I178" s="14">
        <v>54726.42</v>
      </c>
      <c r="J178" s="26">
        <v>32649.83</v>
      </c>
      <c r="K178" s="29">
        <f t="shared" si="14"/>
        <v>85657.431380961294</v>
      </c>
    </row>
    <row r="179" spans="1:11">
      <c r="A179" s="5" t="s">
        <v>180</v>
      </c>
      <c r="B179" s="7">
        <v>669</v>
      </c>
      <c r="C179" s="6">
        <v>55</v>
      </c>
      <c r="D179" s="23">
        <f t="shared" si="10"/>
        <v>3338.2661756741591</v>
      </c>
      <c r="E179" s="23">
        <f t="shared" si="11"/>
        <v>3394.6008041355535</v>
      </c>
      <c r="F179" s="23">
        <f t="shared" si="12"/>
        <v>18811.671087533156</v>
      </c>
      <c r="G179" s="17">
        <f t="shared" si="13"/>
        <v>25544.538067342866</v>
      </c>
      <c r="H179" s="25">
        <v>17760.37</v>
      </c>
      <c r="I179" s="14">
        <v>26360.240000000002</v>
      </c>
      <c r="J179" s="26">
        <v>17171.28</v>
      </c>
      <c r="K179" s="29">
        <f t="shared" si="14"/>
        <v>42715.818067342865</v>
      </c>
    </row>
    <row r="180" spans="1:11">
      <c r="A180" s="5" t="s">
        <v>181</v>
      </c>
      <c r="B180" s="7">
        <v>324</v>
      </c>
      <c r="C180" s="6">
        <v>25</v>
      </c>
      <c r="D180" s="23">
        <f t="shared" si="10"/>
        <v>1616.7387756628216</v>
      </c>
      <c r="E180" s="23">
        <f t="shared" si="11"/>
        <v>1543.0003655161609</v>
      </c>
      <c r="F180" s="23">
        <f t="shared" si="12"/>
        <v>18811.671087533156</v>
      </c>
      <c r="G180" s="17">
        <f t="shared" si="13"/>
        <v>21971.410228712139</v>
      </c>
      <c r="H180" s="25">
        <v>15962.98</v>
      </c>
      <c r="I180" s="14">
        <v>22682.87</v>
      </c>
      <c r="J180" s="26">
        <v>15162.16</v>
      </c>
      <c r="K180" s="29">
        <f t="shared" si="14"/>
        <v>37133.570228712138</v>
      </c>
    </row>
    <row r="181" spans="1:11">
      <c r="A181" s="5" t="s">
        <v>182</v>
      </c>
      <c r="B181" s="7">
        <v>1210</v>
      </c>
      <c r="C181" s="6">
        <v>102</v>
      </c>
      <c r="D181" s="23">
        <f t="shared" si="10"/>
        <v>6037.8207362716485</v>
      </c>
      <c r="E181" s="23">
        <f t="shared" si="11"/>
        <v>6295.4414913059363</v>
      </c>
      <c r="F181" s="23">
        <f t="shared" si="12"/>
        <v>18811.671087533156</v>
      </c>
      <c r="G181" s="17">
        <f t="shared" si="13"/>
        <v>31144.933315110742</v>
      </c>
      <c r="H181" s="25">
        <v>20175</v>
      </c>
      <c r="I181" s="14">
        <v>32142.32</v>
      </c>
      <c r="J181" s="26">
        <v>20331.23</v>
      </c>
      <c r="K181" s="29">
        <f t="shared" si="14"/>
        <v>51476.163315110738</v>
      </c>
    </row>
    <row r="182" spans="1:11">
      <c r="A182" s="5" t="s">
        <v>183</v>
      </c>
      <c r="B182" s="7">
        <v>827</v>
      </c>
      <c r="C182" s="6">
        <v>69</v>
      </c>
      <c r="D182" s="23">
        <f t="shared" si="10"/>
        <v>4126.6758255344239</v>
      </c>
      <c r="E182" s="23">
        <f t="shared" si="11"/>
        <v>4258.6810088246039</v>
      </c>
      <c r="F182" s="23">
        <f t="shared" si="12"/>
        <v>18811.671087533156</v>
      </c>
      <c r="G182" s="17">
        <f t="shared" si="13"/>
        <v>27197.027921892182</v>
      </c>
      <c r="H182" s="25">
        <v>18560.310000000001</v>
      </c>
      <c r="I182" s="14">
        <v>28119.81</v>
      </c>
      <c r="J182" s="26">
        <v>18134.52</v>
      </c>
      <c r="K182" s="29">
        <f t="shared" si="14"/>
        <v>45331.547921892183</v>
      </c>
    </row>
    <row r="183" spans="1:11">
      <c r="A183" s="5" t="s">
        <v>184</v>
      </c>
      <c r="B183" s="7">
        <v>489</v>
      </c>
      <c r="C183" s="6">
        <v>49</v>
      </c>
      <c r="D183" s="23">
        <f t="shared" si="10"/>
        <v>2440.0779669725916</v>
      </c>
      <c r="E183" s="23">
        <f t="shared" si="11"/>
        <v>3024.2807164116753</v>
      </c>
      <c r="F183" s="23">
        <f t="shared" si="12"/>
        <v>18811.671087533156</v>
      </c>
      <c r="G183" s="17">
        <f t="shared" si="13"/>
        <v>24276.029770917423</v>
      </c>
      <c r="H183" s="25">
        <v>16817.240000000002</v>
      </c>
      <c r="I183" s="14">
        <v>25100.03</v>
      </c>
      <c r="J183" s="26">
        <v>16459.77</v>
      </c>
      <c r="K183" s="29">
        <f t="shared" si="14"/>
        <v>40735.799770917423</v>
      </c>
    </row>
    <row r="184" spans="1:11">
      <c r="A184" s="5" t="s">
        <v>185</v>
      </c>
      <c r="B184" s="7">
        <v>1392</v>
      </c>
      <c r="C184" s="6">
        <v>81</v>
      </c>
      <c r="D184" s="23">
        <f t="shared" si="10"/>
        <v>6945.9888139587883</v>
      </c>
      <c r="E184" s="23">
        <f t="shared" si="11"/>
        <v>4999.3211842723613</v>
      </c>
      <c r="F184" s="23">
        <f t="shared" si="12"/>
        <v>18811.671087533156</v>
      </c>
      <c r="G184" s="17">
        <f t="shared" si="13"/>
        <v>30756.981085764306</v>
      </c>
      <c r="H184" s="25">
        <v>21271.21</v>
      </c>
      <c r="I184" s="14">
        <v>31774.94</v>
      </c>
      <c r="J184" s="26">
        <v>20227.2</v>
      </c>
      <c r="K184" s="29">
        <f t="shared" si="14"/>
        <v>50984.181085764307</v>
      </c>
    </row>
    <row r="185" spans="1:11">
      <c r="A185" s="5" t="s">
        <v>186</v>
      </c>
      <c r="B185" s="7">
        <v>2771</v>
      </c>
      <c r="C185" s="6">
        <v>232</v>
      </c>
      <c r="D185" s="23">
        <f t="shared" si="10"/>
        <v>13827.108479511353</v>
      </c>
      <c r="E185" s="23">
        <f t="shared" si="11"/>
        <v>14319.043391989971</v>
      </c>
      <c r="F185" s="23">
        <f t="shared" si="12"/>
        <v>18811.671087533156</v>
      </c>
      <c r="G185" s="17">
        <f t="shared" si="13"/>
        <v>46957.822959034478</v>
      </c>
      <c r="H185" s="25">
        <v>28292.880000000001</v>
      </c>
      <c r="I185" s="14">
        <v>48515.71</v>
      </c>
      <c r="J185" s="26">
        <v>29296</v>
      </c>
      <c r="K185" s="29">
        <f t="shared" si="14"/>
        <v>76253.822959034471</v>
      </c>
    </row>
    <row r="186" spans="1:11">
      <c r="A186" s="5" t="s">
        <v>187</v>
      </c>
      <c r="B186" s="7">
        <v>37091</v>
      </c>
      <c r="C186" s="6">
        <v>2659</v>
      </c>
      <c r="D186" s="23">
        <f t="shared" si="10"/>
        <v>185081.66027194355</v>
      </c>
      <c r="E186" s="23">
        <f t="shared" si="11"/>
        <v>164113.51887629885</v>
      </c>
      <c r="F186" s="23">
        <f t="shared" si="12"/>
        <v>18811.671087533156</v>
      </c>
      <c r="G186" s="17">
        <f t="shared" si="13"/>
        <v>368006.85023577558</v>
      </c>
      <c r="H186" s="25">
        <v>193958.86</v>
      </c>
      <c r="I186" s="14">
        <v>380340.24</v>
      </c>
      <c r="J186" s="26">
        <v>212091.82</v>
      </c>
      <c r="K186" s="29">
        <f t="shared" si="14"/>
        <v>580098.67023577564</v>
      </c>
    </row>
    <row r="187" spans="1:11">
      <c r="A187" s="5" t="s">
        <v>188</v>
      </c>
      <c r="B187" s="7">
        <v>1793</v>
      </c>
      <c r="C187" s="6">
        <v>198</v>
      </c>
      <c r="D187" s="23">
        <f t="shared" si="10"/>
        <v>8946.9525455661696</v>
      </c>
      <c r="E187" s="23">
        <f t="shared" si="11"/>
        <v>12220.562894887993</v>
      </c>
      <c r="F187" s="23">
        <f t="shared" si="12"/>
        <v>18811.671087533156</v>
      </c>
      <c r="G187" s="17">
        <f t="shared" si="13"/>
        <v>39979.186527987316</v>
      </c>
      <c r="H187" s="25">
        <v>23216.74</v>
      </c>
      <c r="I187" s="14">
        <v>41343.71</v>
      </c>
      <c r="J187" s="26">
        <v>25245.96</v>
      </c>
      <c r="K187" s="29">
        <f t="shared" si="14"/>
        <v>65225.146527987315</v>
      </c>
    </row>
    <row r="188" spans="1:11">
      <c r="A188" s="5" t="s">
        <v>189</v>
      </c>
      <c r="B188" s="7">
        <v>913</v>
      </c>
      <c r="C188" s="6">
        <v>64</v>
      </c>
      <c r="D188" s="23">
        <f t="shared" si="10"/>
        <v>4555.8101919140618</v>
      </c>
      <c r="E188" s="23">
        <f t="shared" si="11"/>
        <v>3950.0809357213716</v>
      </c>
      <c r="F188" s="23">
        <f t="shared" si="12"/>
        <v>18811.671087533156</v>
      </c>
      <c r="G188" s="17">
        <f t="shared" si="13"/>
        <v>27317.562215168589</v>
      </c>
      <c r="H188" s="25">
        <v>18851.650000000001</v>
      </c>
      <c r="I188" s="14">
        <v>28206.91</v>
      </c>
      <c r="J188" s="26">
        <v>18212.78</v>
      </c>
      <c r="K188" s="29">
        <f t="shared" si="14"/>
        <v>45530.342215168588</v>
      </c>
    </row>
    <row r="189" spans="1:11">
      <c r="A189" s="5" t="s">
        <v>190</v>
      </c>
      <c r="B189" s="7">
        <v>1287</v>
      </c>
      <c r="C189" s="6">
        <v>104</v>
      </c>
      <c r="D189" s="23">
        <f t="shared" si="10"/>
        <v>6422.0456922162075</v>
      </c>
      <c r="E189" s="23">
        <f t="shared" si="11"/>
        <v>6418.8815205472292</v>
      </c>
      <c r="F189" s="23">
        <f t="shared" si="12"/>
        <v>18811.671087533156</v>
      </c>
      <c r="G189" s="17">
        <f t="shared" si="13"/>
        <v>31652.598300296591</v>
      </c>
      <c r="H189" s="25">
        <v>20910.740000000002</v>
      </c>
      <c r="I189" s="14">
        <v>32721.56</v>
      </c>
      <c r="J189" s="26">
        <v>20662.330000000002</v>
      </c>
      <c r="K189" s="29">
        <f t="shared" si="14"/>
        <v>52314.928300296597</v>
      </c>
    </row>
    <row r="190" spans="1:11">
      <c r="A190" s="5" t="s">
        <v>191</v>
      </c>
      <c r="B190" s="7">
        <v>2559</v>
      </c>
      <c r="C190" s="6">
        <v>197</v>
      </c>
      <c r="D190" s="23">
        <f t="shared" si="10"/>
        <v>12769.242367040619</v>
      </c>
      <c r="E190" s="23">
        <f t="shared" si="11"/>
        <v>12158.842880267346</v>
      </c>
      <c r="F190" s="23">
        <f t="shared" si="12"/>
        <v>18811.671087533156</v>
      </c>
      <c r="G190" s="17">
        <f t="shared" si="13"/>
        <v>43739.75633484112</v>
      </c>
      <c r="H190" s="25">
        <v>27048.53</v>
      </c>
      <c r="I190" s="14">
        <v>45218.11</v>
      </c>
      <c r="J190" s="26">
        <v>27537.85</v>
      </c>
      <c r="K190" s="29">
        <f t="shared" si="14"/>
        <v>71277.606334841112</v>
      </c>
    </row>
    <row r="191" spans="1:11">
      <c r="A191" s="5" t="s">
        <v>192</v>
      </c>
      <c r="B191" s="7">
        <v>360</v>
      </c>
      <c r="C191" s="6">
        <v>36</v>
      </c>
      <c r="D191" s="23">
        <f t="shared" si="10"/>
        <v>1796.3764174031351</v>
      </c>
      <c r="E191" s="23">
        <f t="shared" si="11"/>
        <v>2221.9205263432714</v>
      </c>
      <c r="F191" s="23">
        <f t="shared" si="12"/>
        <v>18811.671087533156</v>
      </c>
      <c r="G191" s="17">
        <f t="shared" si="13"/>
        <v>22829.968031279561</v>
      </c>
      <c r="H191" s="25">
        <v>16086.43</v>
      </c>
      <c r="I191" s="14">
        <v>23532.52</v>
      </c>
      <c r="J191" s="26">
        <v>15604.51</v>
      </c>
      <c r="K191" s="29">
        <f t="shared" si="14"/>
        <v>38434.478031279563</v>
      </c>
    </row>
    <row r="192" spans="1:11">
      <c r="A192" s="5" t="s">
        <v>193</v>
      </c>
      <c r="B192" s="7">
        <v>2184</v>
      </c>
      <c r="C192" s="6">
        <v>133</v>
      </c>
      <c r="D192" s="23">
        <f t="shared" si="10"/>
        <v>10898.016932245686</v>
      </c>
      <c r="E192" s="23">
        <f t="shared" si="11"/>
        <v>8208.761944545975</v>
      </c>
      <c r="F192" s="23">
        <f t="shared" si="12"/>
        <v>18811.671087533156</v>
      </c>
      <c r="G192" s="17">
        <f t="shared" si="13"/>
        <v>37918.449964324813</v>
      </c>
      <c r="H192" s="25">
        <v>25241.27</v>
      </c>
      <c r="I192" s="14">
        <v>39195.089999999997</v>
      </c>
      <c r="J192" s="26">
        <v>24327.02</v>
      </c>
      <c r="K192" s="29">
        <f t="shared" si="14"/>
        <v>62245.469964324817</v>
      </c>
    </row>
    <row r="193" spans="1:11">
      <c r="A193" s="5" t="s">
        <v>194</v>
      </c>
      <c r="B193" s="7">
        <v>1590</v>
      </c>
      <c r="C193" s="6">
        <v>127</v>
      </c>
      <c r="D193" s="23">
        <f t="shared" si="10"/>
        <v>7933.9958435305134</v>
      </c>
      <c r="E193" s="23">
        <f t="shared" si="11"/>
        <v>7838.4418568220972</v>
      </c>
      <c r="F193" s="23">
        <f t="shared" si="12"/>
        <v>18811.671087533156</v>
      </c>
      <c r="G193" s="17">
        <f t="shared" si="13"/>
        <v>34584.108787885765</v>
      </c>
      <c r="H193" s="25">
        <v>22293.35</v>
      </c>
      <c r="I193" s="14">
        <v>35763.019999999997</v>
      </c>
      <c r="J193" s="26">
        <v>22333.759999999998</v>
      </c>
      <c r="K193" s="29">
        <f t="shared" si="14"/>
        <v>56917.86878788576</v>
      </c>
    </row>
    <row r="194" spans="1:11">
      <c r="A194" s="5" t="s">
        <v>195</v>
      </c>
      <c r="B194" s="7">
        <v>59368</v>
      </c>
      <c r="C194" s="6">
        <v>4728</v>
      </c>
      <c r="D194" s="23">
        <f t="shared" si="10"/>
        <v>296242.43096774811</v>
      </c>
      <c r="E194" s="23">
        <f t="shared" si="11"/>
        <v>291812.22912641632</v>
      </c>
      <c r="F194" s="23">
        <f t="shared" si="12"/>
        <v>18811.671087533156</v>
      </c>
      <c r="G194" s="17">
        <f t="shared" si="13"/>
        <v>606866.33118169755</v>
      </c>
      <c r="H194" s="25">
        <v>286554.05</v>
      </c>
      <c r="I194" s="14">
        <v>622118.35</v>
      </c>
      <c r="J194" s="26">
        <v>343668.25</v>
      </c>
      <c r="K194" s="29">
        <f t="shared" si="14"/>
        <v>950534.58118169755</v>
      </c>
    </row>
    <row r="195" spans="1:11">
      <c r="A195" s="5" t="s">
        <v>196</v>
      </c>
      <c r="B195" s="7">
        <v>7145</v>
      </c>
      <c r="C195" s="6">
        <v>501</v>
      </c>
      <c r="D195" s="23">
        <f t="shared" si="10"/>
        <v>35653.081950959444</v>
      </c>
      <c r="E195" s="23">
        <f t="shared" si="11"/>
        <v>30921.727324943862</v>
      </c>
      <c r="F195" s="23">
        <f t="shared" si="12"/>
        <v>18811.671087533156</v>
      </c>
      <c r="G195" s="17">
        <f t="shared" si="13"/>
        <v>85386.480363436451</v>
      </c>
      <c r="H195" s="25">
        <v>50399.78</v>
      </c>
      <c r="I195" s="14">
        <v>88484.9</v>
      </c>
      <c r="J195" s="26">
        <v>51439.61</v>
      </c>
      <c r="K195" s="29">
        <f t="shared" si="14"/>
        <v>136826.09036343644</v>
      </c>
    </row>
    <row r="196" spans="1:11">
      <c r="A196" s="5" t="s">
        <v>197</v>
      </c>
      <c r="B196" s="7">
        <v>1239</v>
      </c>
      <c r="C196" s="6">
        <v>77</v>
      </c>
      <c r="D196" s="23">
        <f t="shared" ref="D196:D259" si="15">(23640000*35%)/$B$381*B196</f>
        <v>6182.5288365624565</v>
      </c>
      <c r="E196" s="23">
        <f t="shared" ref="E196:E259" si="16">(23640000*35%)/$C$381*C196</f>
        <v>4752.4411257897755</v>
      </c>
      <c r="F196" s="23">
        <f t="shared" si="12"/>
        <v>18811.671087533156</v>
      </c>
      <c r="G196" s="17">
        <f t="shared" si="13"/>
        <v>29746.641049885387</v>
      </c>
      <c r="H196" s="25">
        <v>20466.330000000002</v>
      </c>
      <c r="I196" s="14">
        <v>30698.62</v>
      </c>
      <c r="J196" s="26">
        <v>19613.47</v>
      </c>
      <c r="K196" s="29">
        <f t="shared" si="14"/>
        <v>49360.111049885389</v>
      </c>
    </row>
    <row r="197" spans="1:11">
      <c r="A197" s="5" t="s">
        <v>198</v>
      </c>
      <c r="B197" s="7">
        <v>1318</v>
      </c>
      <c r="C197" s="6">
        <v>155</v>
      </c>
      <c r="D197" s="23">
        <f t="shared" si="15"/>
        <v>6576.7336614925889</v>
      </c>
      <c r="E197" s="23">
        <f t="shared" si="16"/>
        <v>9566.602266200196</v>
      </c>
      <c r="F197" s="23">
        <f t="shared" ref="F197:F260" si="17">(23640000*30%)/377</f>
        <v>18811.671087533156</v>
      </c>
      <c r="G197" s="17">
        <f t="shared" ref="G197:G260" si="18">D197+E197+F197</f>
        <v>34955.007015225943</v>
      </c>
      <c r="H197" s="25">
        <v>20984.81</v>
      </c>
      <c r="I197" s="14">
        <v>36114.239999999998</v>
      </c>
      <c r="J197" s="26">
        <v>22390.65</v>
      </c>
      <c r="K197" s="29">
        <f t="shared" ref="K197:K260" si="19">J197+G197</f>
        <v>57345.657015225945</v>
      </c>
    </row>
    <row r="198" spans="1:11">
      <c r="A198" s="5" t="s">
        <v>199</v>
      </c>
      <c r="B198" s="7">
        <v>4173</v>
      </c>
      <c r="C198" s="6">
        <v>304</v>
      </c>
      <c r="D198" s="23">
        <f t="shared" si="15"/>
        <v>20822.996638398006</v>
      </c>
      <c r="E198" s="23">
        <f t="shared" si="16"/>
        <v>18762.884444676514</v>
      </c>
      <c r="F198" s="23">
        <f t="shared" si="17"/>
        <v>18811.671087533156</v>
      </c>
      <c r="G198" s="17">
        <f t="shared" si="18"/>
        <v>58397.552170607676</v>
      </c>
      <c r="H198" s="25">
        <v>34272.660000000003</v>
      </c>
      <c r="I198" s="14">
        <v>60228.99</v>
      </c>
      <c r="J198" s="26">
        <v>35822.050000000003</v>
      </c>
      <c r="K198" s="29">
        <f t="shared" si="19"/>
        <v>94219.602170607686</v>
      </c>
    </row>
    <row r="199" spans="1:11">
      <c r="A199" s="5" t="s">
        <v>200</v>
      </c>
      <c r="B199" s="7">
        <v>875</v>
      </c>
      <c r="C199" s="6">
        <v>83</v>
      </c>
      <c r="D199" s="23">
        <f t="shared" si="15"/>
        <v>4366.1926811881758</v>
      </c>
      <c r="E199" s="23">
        <f t="shared" si="16"/>
        <v>5122.7612135136542</v>
      </c>
      <c r="F199" s="23">
        <f t="shared" si="17"/>
        <v>18811.671087533156</v>
      </c>
      <c r="G199" s="17">
        <f t="shared" si="18"/>
        <v>28300.624982234986</v>
      </c>
      <c r="H199" s="25">
        <v>18708.45</v>
      </c>
      <c r="I199" s="14">
        <v>29258.12</v>
      </c>
      <c r="J199" s="26">
        <v>18731.12</v>
      </c>
      <c r="K199" s="29">
        <f t="shared" si="19"/>
        <v>47031.744982234988</v>
      </c>
    </row>
    <row r="200" spans="1:11">
      <c r="A200" s="5" t="s">
        <v>201</v>
      </c>
      <c r="B200" s="7">
        <v>391</v>
      </c>
      <c r="C200" s="6">
        <v>49</v>
      </c>
      <c r="D200" s="23">
        <f t="shared" si="15"/>
        <v>1951.064386679516</v>
      </c>
      <c r="E200" s="23">
        <f t="shared" si="16"/>
        <v>3024.2807164116753</v>
      </c>
      <c r="F200" s="23">
        <f t="shared" si="17"/>
        <v>18811.671087533156</v>
      </c>
      <c r="G200" s="17">
        <f t="shared" si="18"/>
        <v>23787.016190624345</v>
      </c>
      <c r="H200" s="25">
        <v>16402.46</v>
      </c>
      <c r="I200" s="14">
        <v>24545.51</v>
      </c>
      <c r="J200" s="26">
        <v>16132.52</v>
      </c>
      <c r="K200" s="29">
        <f t="shared" si="19"/>
        <v>39919.536190624349</v>
      </c>
    </row>
    <row r="201" spans="1:11">
      <c r="A201" s="5" t="s">
        <v>202</v>
      </c>
      <c r="B201" s="7">
        <v>746</v>
      </c>
      <c r="C201" s="6">
        <v>42</v>
      </c>
      <c r="D201" s="23">
        <f t="shared" si="15"/>
        <v>3722.4911316187186</v>
      </c>
      <c r="E201" s="23">
        <f t="shared" si="16"/>
        <v>2592.2406140671501</v>
      </c>
      <c r="F201" s="23">
        <f t="shared" si="17"/>
        <v>18811.671087533156</v>
      </c>
      <c r="G201" s="17">
        <f t="shared" si="18"/>
        <v>25126.402833219025</v>
      </c>
      <c r="H201" s="25">
        <v>18017.14</v>
      </c>
      <c r="I201" s="14">
        <v>25978.78</v>
      </c>
      <c r="J201" s="26">
        <v>17015.98</v>
      </c>
      <c r="K201" s="29">
        <f t="shared" si="19"/>
        <v>42142.382833219024</v>
      </c>
    </row>
    <row r="202" spans="1:11">
      <c r="A202" s="5" t="s">
        <v>203</v>
      </c>
      <c r="B202" s="7">
        <v>898</v>
      </c>
      <c r="C202" s="6">
        <v>89</v>
      </c>
      <c r="D202" s="23">
        <f t="shared" si="15"/>
        <v>4480.9611745222646</v>
      </c>
      <c r="E202" s="23">
        <f t="shared" si="16"/>
        <v>5493.081301237532</v>
      </c>
      <c r="F202" s="23">
        <f t="shared" si="17"/>
        <v>18811.671087533156</v>
      </c>
      <c r="G202" s="17">
        <f t="shared" si="18"/>
        <v>28785.713563292953</v>
      </c>
      <c r="H202" s="25">
        <v>18886.21</v>
      </c>
      <c r="I202" s="14">
        <v>29707.1</v>
      </c>
      <c r="J202" s="26">
        <v>18963.87</v>
      </c>
      <c r="K202" s="29">
        <f t="shared" si="19"/>
        <v>47749.583563292952</v>
      </c>
    </row>
    <row r="203" spans="1:11">
      <c r="A203" s="5" t="s">
        <v>204</v>
      </c>
      <c r="B203" s="7">
        <v>2891</v>
      </c>
      <c r="C203" s="6">
        <v>183</v>
      </c>
      <c r="D203" s="23">
        <f t="shared" si="15"/>
        <v>14425.900618645732</v>
      </c>
      <c r="E203" s="23">
        <f t="shared" si="16"/>
        <v>11294.762675578297</v>
      </c>
      <c r="F203" s="23">
        <f t="shared" si="17"/>
        <v>18811.671087533156</v>
      </c>
      <c r="G203" s="17">
        <f t="shared" si="18"/>
        <v>44532.334381757188</v>
      </c>
      <c r="H203" s="25">
        <v>29028.62</v>
      </c>
      <c r="I203" s="14">
        <v>46071.95</v>
      </c>
      <c r="J203" s="26">
        <v>28116.95</v>
      </c>
      <c r="K203" s="29">
        <f t="shared" si="19"/>
        <v>72649.284381757185</v>
      </c>
    </row>
    <row r="204" spans="1:11">
      <c r="A204" s="5" t="s">
        <v>205</v>
      </c>
      <c r="B204" s="7">
        <v>4229</v>
      </c>
      <c r="C204" s="6">
        <v>473</v>
      </c>
      <c r="D204" s="23">
        <f t="shared" si="15"/>
        <v>21102.43296999405</v>
      </c>
      <c r="E204" s="23">
        <f t="shared" si="16"/>
        <v>29193.566915565763</v>
      </c>
      <c r="F204" s="23">
        <f t="shared" si="17"/>
        <v>18811.671087533156</v>
      </c>
      <c r="G204" s="17">
        <f t="shared" si="18"/>
        <v>69107.670973092958</v>
      </c>
      <c r="H204" s="25">
        <v>35635.51</v>
      </c>
      <c r="I204" s="14">
        <v>71513.58</v>
      </c>
      <c r="J204" s="26">
        <v>41574.14</v>
      </c>
      <c r="K204" s="29">
        <f t="shared" si="19"/>
        <v>110681.81097309296</v>
      </c>
    </row>
    <row r="205" spans="1:11">
      <c r="A205" s="5" t="s">
        <v>206</v>
      </c>
      <c r="B205" s="7">
        <v>31630</v>
      </c>
      <c r="C205" s="6">
        <v>2284</v>
      </c>
      <c r="D205" s="23">
        <f t="shared" si="15"/>
        <v>157831.62800683654</v>
      </c>
      <c r="E205" s="23">
        <f t="shared" si="16"/>
        <v>140968.51339355644</v>
      </c>
      <c r="F205" s="23">
        <f t="shared" si="17"/>
        <v>18811.671087533156</v>
      </c>
      <c r="G205" s="17">
        <f t="shared" si="18"/>
        <v>317611.81248792616</v>
      </c>
      <c r="H205" s="25">
        <v>167867.09</v>
      </c>
      <c r="I205" s="14">
        <v>327559.78999999998</v>
      </c>
      <c r="J205" s="26">
        <v>182956.77</v>
      </c>
      <c r="K205" s="29">
        <f t="shared" si="19"/>
        <v>500568.58248792612</v>
      </c>
    </row>
    <row r="206" spans="1:11">
      <c r="A206" s="5" t="s">
        <v>207</v>
      </c>
      <c r="B206" s="7">
        <v>7015</v>
      </c>
      <c r="C206" s="6">
        <v>429</v>
      </c>
      <c r="D206" s="23">
        <f t="shared" si="15"/>
        <v>35004.390466897203</v>
      </c>
      <c r="E206" s="23">
        <f t="shared" si="16"/>
        <v>26477.886272257318</v>
      </c>
      <c r="F206" s="23">
        <f t="shared" si="17"/>
        <v>18811.671087533156</v>
      </c>
      <c r="G206" s="17">
        <f t="shared" si="18"/>
        <v>80293.947826687683</v>
      </c>
      <c r="H206" s="25">
        <v>48291.31</v>
      </c>
      <c r="I206" s="14">
        <v>82650.53</v>
      </c>
      <c r="J206" s="26">
        <v>48383.08</v>
      </c>
      <c r="K206" s="29">
        <f t="shared" si="19"/>
        <v>128677.02782668768</v>
      </c>
    </row>
    <row r="207" spans="1:11">
      <c r="A207" s="5" t="s">
        <v>208</v>
      </c>
      <c r="B207" s="7">
        <v>2054</v>
      </c>
      <c r="C207" s="6">
        <v>163</v>
      </c>
      <c r="D207" s="23">
        <f t="shared" si="15"/>
        <v>10249.325448183443</v>
      </c>
      <c r="E207" s="23">
        <f t="shared" si="16"/>
        <v>10060.362383165368</v>
      </c>
      <c r="F207" s="23">
        <f t="shared" si="17"/>
        <v>18811.671087533156</v>
      </c>
      <c r="G207" s="17">
        <f t="shared" si="18"/>
        <v>39121.358918881968</v>
      </c>
      <c r="H207" s="25">
        <v>24890.68</v>
      </c>
      <c r="I207" s="14">
        <v>40505.49</v>
      </c>
      <c r="J207" s="26">
        <v>24939.25</v>
      </c>
      <c r="K207" s="29">
        <f t="shared" si="19"/>
        <v>64060.608918881968</v>
      </c>
    </row>
    <row r="208" spans="1:11">
      <c r="A208" s="5" t="s">
        <v>209</v>
      </c>
      <c r="B208" s="7">
        <v>2298</v>
      </c>
      <c r="C208" s="6">
        <v>211</v>
      </c>
      <c r="D208" s="23">
        <f t="shared" si="15"/>
        <v>11466.869464423346</v>
      </c>
      <c r="E208" s="23">
        <f t="shared" si="16"/>
        <v>13022.923084956397</v>
      </c>
      <c r="F208" s="23">
        <f t="shared" si="17"/>
        <v>18811.671087533156</v>
      </c>
      <c r="G208" s="17">
        <f t="shared" si="18"/>
        <v>43301.4636369129</v>
      </c>
      <c r="H208" s="25">
        <v>25962.2</v>
      </c>
      <c r="I208" s="14">
        <v>44795.56</v>
      </c>
      <c r="J208" s="26">
        <v>27213.29</v>
      </c>
      <c r="K208" s="29">
        <f t="shared" si="19"/>
        <v>70514.753636912908</v>
      </c>
    </row>
    <row r="209" spans="1:11">
      <c r="A209" s="5" t="s">
        <v>210</v>
      </c>
      <c r="B209" s="7">
        <v>956</v>
      </c>
      <c r="C209" s="6">
        <v>47</v>
      </c>
      <c r="D209" s="23">
        <f t="shared" si="15"/>
        <v>4770.3773751038807</v>
      </c>
      <c r="E209" s="23">
        <f t="shared" si="16"/>
        <v>2900.8406871703824</v>
      </c>
      <c r="F209" s="23">
        <f t="shared" si="17"/>
        <v>18811.671087533156</v>
      </c>
      <c r="G209" s="17">
        <f t="shared" si="18"/>
        <v>26482.889149807419</v>
      </c>
      <c r="H209" s="25">
        <v>18989.91</v>
      </c>
      <c r="I209" s="14">
        <v>27303.64</v>
      </c>
      <c r="J209" s="26">
        <v>17771.009999999998</v>
      </c>
      <c r="K209" s="29">
        <f t="shared" si="19"/>
        <v>44253.899149807417</v>
      </c>
    </row>
    <row r="210" spans="1:11">
      <c r="A210" s="5" t="s">
        <v>211</v>
      </c>
      <c r="B210" s="7">
        <v>1175</v>
      </c>
      <c r="C210" s="6">
        <v>88</v>
      </c>
      <c r="D210" s="23">
        <f t="shared" si="15"/>
        <v>5863.1730290241212</v>
      </c>
      <c r="E210" s="23">
        <f t="shared" si="16"/>
        <v>5431.361286616886</v>
      </c>
      <c r="F210" s="23">
        <f t="shared" si="17"/>
        <v>18811.671087533156</v>
      </c>
      <c r="G210" s="17">
        <f t="shared" si="18"/>
        <v>30106.205403174165</v>
      </c>
      <c r="H210" s="25">
        <v>20471.27</v>
      </c>
      <c r="I210" s="14">
        <v>31183.72</v>
      </c>
      <c r="J210" s="26">
        <v>19840.68</v>
      </c>
      <c r="K210" s="29">
        <f t="shared" si="19"/>
        <v>49946.885403174165</v>
      </c>
    </row>
    <row r="211" spans="1:11">
      <c r="A211" s="5" t="s">
        <v>212</v>
      </c>
      <c r="B211" s="7">
        <v>2406</v>
      </c>
      <c r="C211" s="6">
        <v>218</v>
      </c>
      <c r="D211" s="23">
        <f t="shared" si="15"/>
        <v>12005.782389644286</v>
      </c>
      <c r="E211" s="23">
        <f t="shared" si="16"/>
        <v>13454.963187300922</v>
      </c>
      <c r="F211" s="23">
        <f t="shared" si="17"/>
        <v>18811.671087533156</v>
      </c>
      <c r="G211" s="17">
        <f t="shared" si="18"/>
        <v>44272.416664478362</v>
      </c>
      <c r="H211" s="25">
        <v>26712.76</v>
      </c>
      <c r="I211" s="14">
        <v>45888.42</v>
      </c>
      <c r="J211" s="26">
        <v>27820.66</v>
      </c>
      <c r="K211" s="29">
        <f t="shared" si="19"/>
        <v>72093.076664478358</v>
      </c>
    </row>
    <row r="212" spans="1:11">
      <c r="A212" s="5" t="s">
        <v>213</v>
      </c>
      <c r="B212" s="7">
        <v>3320</v>
      </c>
      <c r="C212" s="6">
        <v>201</v>
      </c>
      <c r="D212" s="23">
        <f t="shared" si="15"/>
        <v>16566.582516051134</v>
      </c>
      <c r="E212" s="23">
        <f t="shared" si="16"/>
        <v>12405.722938749932</v>
      </c>
      <c r="F212" s="23">
        <f t="shared" si="17"/>
        <v>18811.671087533156</v>
      </c>
      <c r="G212" s="17">
        <f t="shared" si="18"/>
        <v>47783.976542334218</v>
      </c>
      <c r="H212" s="25">
        <v>31132.16</v>
      </c>
      <c r="I212" s="14">
        <v>49385.35</v>
      </c>
      <c r="J212" s="26">
        <v>29975.72</v>
      </c>
      <c r="K212" s="29">
        <f t="shared" si="19"/>
        <v>77759.696542334219</v>
      </c>
    </row>
    <row r="213" spans="1:11">
      <c r="A213" s="5" t="s">
        <v>214</v>
      </c>
      <c r="B213" s="7">
        <v>259</v>
      </c>
      <c r="C213" s="6">
        <v>19</v>
      </c>
      <c r="D213" s="23">
        <f t="shared" si="15"/>
        <v>1292.3930336316998</v>
      </c>
      <c r="E213" s="23">
        <f t="shared" si="16"/>
        <v>1172.6802777922821</v>
      </c>
      <c r="F213" s="23">
        <f t="shared" si="17"/>
        <v>18811.671087533156</v>
      </c>
      <c r="G213" s="17">
        <f t="shared" si="18"/>
        <v>21276.744398957137</v>
      </c>
      <c r="H213" s="25">
        <v>15464.26</v>
      </c>
      <c r="I213" s="14">
        <v>21915.56</v>
      </c>
      <c r="J213" s="26">
        <v>14741.54</v>
      </c>
      <c r="K213" s="29">
        <f t="shared" si="19"/>
        <v>36018.284398957141</v>
      </c>
    </row>
    <row r="214" spans="1:11">
      <c r="A214" s="5" t="s">
        <v>215</v>
      </c>
      <c r="B214" s="7">
        <v>3100</v>
      </c>
      <c r="C214" s="6">
        <v>268</v>
      </c>
      <c r="D214" s="23">
        <f t="shared" si="15"/>
        <v>15468.796927638106</v>
      </c>
      <c r="E214" s="23">
        <f t="shared" si="16"/>
        <v>16540.963918333244</v>
      </c>
      <c r="F214" s="23">
        <f t="shared" si="17"/>
        <v>18811.671087533156</v>
      </c>
      <c r="G214" s="17">
        <f t="shared" si="18"/>
        <v>50821.431933504507</v>
      </c>
      <c r="H214" s="25">
        <v>29907.57</v>
      </c>
      <c r="I214" s="14">
        <v>52498.29</v>
      </c>
      <c r="J214" s="26">
        <v>31453.02</v>
      </c>
      <c r="K214" s="29">
        <f t="shared" si="19"/>
        <v>82274.451933504504</v>
      </c>
    </row>
    <row r="215" spans="1:11">
      <c r="A215" s="5" t="s">
        <v>216</v>
      </c>
      <c r="B215" s="7">
        <v>806</v>
      </c>
      <c r="C215" s="6">
        <v>43</v>
      </c>
      <c r="D215" s="23">
        <f t="shared" si="15"/>
        <v>4021.887201185908</v>
      </c>
      <c r="E215" s="23">
        <f t="shared" si="16"/>
        <v>2653.9606286877965</v>
      </c>
      <c r="F215" s="23">
        <f t="shared" si="17"/>
        <v>18811.671087533156</v>
      </c>
      <c r="G215" s="17">
        <f t="shared" si="18"/>
        <v>25487.518917406858</v>
      </c>
      <c r="H215" s="25">
        <v>18343.04</v>
      </c>
      <c r="I215" s="14">
        <v>26381.35</v>
      </c>
      <c r="J215" s="26">
        <v>17248.189999999999</v>
      </c>
      <c r="K215" s="29">
        <f t="shared" si="19"/>
        <v>42735.708917406853</v>
      </c>
    </row>
    <row r="216" spans="1:11">
      <c r="A216" s="5" t="s">
        <v>217</v>
      </c>
      <c r="B216" s="7">
        <v>5865</v>
      </c>
      <c r="C216" s="6">
        <v>502</v>
      </c>
      <c r="D216" s="23">
        <f t="shared" si="15"/>
        <v>29265.965800192742</v>
      </c>
      <c r="E216" s="23">
        <f t="shared" si="16"/>
        <v>30983.447339564507</v>
      </c>
      <c r="F216" s="23">
        <f t="shared" si="17"/>
        <v>18811.671087533156</v>
      </c>
      <c r="G216" s="17">
        <f t="shared" si="18"/>
        <v>79061.084227290412</v>
      </c>
      <c r="H216" s="25">
        <v>43323.8</v>
      </c>
      <c r="I216" s="14">
        <v>81478.509999999995</v>
      </c>
      <c r="J216" s="26">
        <v>47299.33</v>
      </c>
      <c r="K216" s="29">
        <f t="shared" si="19"/>
        <v>126360.41422729041</v>
      </c>
    </row>
    <row r="217" spans="1:11">
      <c r="A217" s="5" t="s">
        <v>218</v>
      </c>
      <c r="B217" s="7">
        <v>2334</v>
      </c>
      <c r="C217" s="6">
        <v>201</v>
      </c>
      <c r="D217" s="23">
        <f t="shared" si="15"/>
        <v>11646.507106163659</v>
      </c>
      <c r="E217" s="23">
        <f t="shared" si="16"/>
        <v>12405.722938749932</v>
      </c>
      <c r="F217" s="23">
        <f t="shared" si="17"/>
        <v>18811.671087533156</v>
      </c>
      <c r="G217" s="17">
        <f t="shared" si="18"/>
        <v>42863.901132446743</v>
      </c>
      <c r="H217" s="25">
        <v>25967.14</v>
      </c>
      <c r="I217" s="14">
        <v>44404.959999999999</v>
      </c>
      <c r="J217" s="26">
        <v>27036.48</v>
      </c>
      <c r="K217" s="29">
        <f t="shared" si="19"/>
        <v>69900.381132446739</v>
      </c>
    </row>
    <row r="218" spans="1:11">
      <c r="A218" s="5" t="s">
        <v>219</v>
      </c>
      <c r="B218" s="7">
        <v>1621</v>
      </c>
      <c r="C218" s="6">
        <v>112</v>
      </c>
      <c r="D218" s="23">
        <f t="shared" si="15"/>
        <v>8088.6838128068939</v>
      </c>
      <c r="E218" s="23">
        <f t="shared" si="16"/>
        <v>6912.6416375123999</v>
      </c>
      <c r="F218" s="23">
        <f t="shared" si="17"/>
        <v>18811.671087533156</v>
      </c>
      <c r="G218" s="17">
        <f t="shared" si="18"/>
        <v>33812.99653785245</v>
      </c>
      <c r="H218" s="25">
        <v>22362.48</v>
      </c>
      <c r="I218" s="14">
        <v>34956.36</v>
      </c>
      <c r="J218" s="26">
        <v>21938.26</v>
      </c>
      <c r="K218" s="29">
        <f t="shared" si="19"/>
        <v>55751.256537852445</v>
      </c>
    </row>
    <row r="219" spans="1:11">
      <c r="A219" s="5" t="s">
        <v>220</v>
      </c>
      <c r="B219" s="7">
        <v>10682</v>
      </c>
      <c r="C219" s="6">
        <v>754</v>
      </c>
      <c r="D219" s="23">
        <f t="shared" si="15"/>
        <v>53302.480251945242</v>
      </c>
      <c r="E219" s="23">
        <f t="shared" si="16"/>
        <v>46536.891023967408</v>
      </c>
      <c r="F219" s="23">
        <f t="shared" si="17"/>
        <v>18811.671087533156</v>
      </c>
      <c r="G219" s="17">
        <f t="shared" si="18"/>
        <v>118651.0423634458</v>
      </c>
      <c r="H219" s="25">
        <v>67820.63</v>
      </c>
      <c r="I219" s="14">
        <v>122675.21</v>
      </c>
      <c r="J219" s="26">
        <v>70258.679999999993</v>
      </c>
      <c r="K219" s="29">
        <f t="shared" si="19"/>
        <v>188909.72236344579</v>
      </c>
    </row>
    <row r="220" spans="1:11">
      <c r="A220" s="5" t="s">
        <v>221</v>
      </c>
      <c r="B220" s="7">
        <v>2818</v>
      </c>
      <c r="C220" s="6">
        <v>378</v>
      </c>
      <c r="D220" s="23">
        <f t="shared" si="15"/>
        <v>14061.635400672318</v>
      </c>
      <c r="E220" s="23">
        <f t="shared" si="16"/>
        <v>23330.165526604353</v>
      </c>
      <c r="F220" s="23">
        <f t="shared" si="17"/>
        <v>18811.671087533156</v>
      </c>
      <c r="G220" s="17">
        <f t="shared" si="18"/>
        <v>56203.472014809828</v>
      </c>
      <c r="H220" s="25">
        <v>28831.11</v>
      </c>
      <c r="I220" s="14">
        <v>58109.19</v>
      </c>
      <c r="J220" s="26">
        <v>34173.58</v>
      </c>
      <c r="K220" s="29">
        <f t="shared" si="19"/>
        <v>90377.052014809829</v>
      </c>
    </row>
    <row r="221" spans="1:11">
      <c r="A221" s="5" t="s">
        <v>222</v>
      </c>
      <c r="B221" s="7">
        <v>635</v>
      </c>
      <c r="C221" s="6">
        <v>25</v>
      </c>
      <c r="D221" s="23">
        <f t="shared" si="15"/>
        <v>3168.6084029194185</v>
      </c>
      <c r="E221" s="23">
        <f t="shared" si="16"/>
        <v>1543.0003655161609</v>
      </c>
      <c r="F221" s="23">
        <f t="shared" si="17"/>
        <v>18811.671087533156</v>
      </c>
      <c r="G221" s="17">
        <f t="shared" si="18"/>
        <v>23523.279855968736</v>
      </c>
      <c r="H221" s="25">
        <v>17715.93</v>
      </c>
      <c r="I221" s="14">
        <v>24305.35</v>
      </c>
      <c r="J221" s="26">
        <v>16119.68</v>
      </c>
      <c r="K221" s="29">
        <f t="shared" si="19"/>
        <v>39642.959855968737</v>
      </c>
    </row>
    <row r="222" spans="1:11">
      <c r="A222" s="5" t="s">
        <v>223</v>
      </c>
      <c r="B222" s="7">
        <v>2144</v>
      </c>
      <c r="C222" s="6">
        <v>153</v>
      </c>
      <c r="D222" s="23">
        <f t="shared" si="15"/>
        <v>10698.419552534226</v>
      </c>
      <c r="E222" s="23">
        <f t="shared" si="16"/>
        <v>9443.162236958904</v>
      </c>
      <c r="F222" s="23">
        <f t="shared" si="17"/>
        <v>18811.671087533156</v>
      </c>
      <c r="G222" s="17">
        <f t="shared" si="18"/>
        <v>38953.252877026287</v>
      </c>
      <c r="H222" s="25">
        <v>24885.74</v>
      </c>
      <c r="I222" s="14">
        <v>40207.32</v>
      </c>
      <c r="J222" s="26">
        <v>24816.99</v>
      </c>
      <c r="K222" s="29">
        <f t="shared" si="19"/>
        <v>63770.242877026292</v>
      </c>
    </row>
    <row r="223" spans="1:11">
      <c r="A223" s="5" t="s">
        <v>224</v>
      </c>
      <c r="B223" s="7">
        <v>4214</v>
      </c>
      <c r="C223" s="6">
        <v>211</v>
      </c>
      <c r="D223" s="23">
        <f t="shared" si="15"/>
        <v>21027.583952602254</v>
      </c>
      <c r="E223" s="23">
        <f t="shared" si="16"/>
        <v>13022.923084956397</v>
      </c>
      <c r="F223" s="23">
        <f t="shared" si="17"/>
        <v>18811.671087533156</v>
      </c>
      <c r="G223" s="17">
        <f t="shared" si="18"/>
        <v>52862.178125091807</v>
      </c>
      <c r="H223" s="25">
        <v>32959.18</v>
      </c>
      <c r="I223" s="14">
        <v>54443.12</v>
      </c>
      <c r="J223" s="26">
        <v>32906.93</v>
      </c>
      <c r="K223" s="29">
        <f t="shared" si="19"/>
        <v>85769.108125091807</v>
      </c>
    </row>
    <row r="224" spans="1:11">
      <c r="A224" s="5" t="s">
        <v>225</v>
      </c>
      <c r="B224" s="7">
        <v>1493</v>
      </c>
      <c r="C224" s="6">
        <v>97</v>
      </c>
      <c r="D224" s="23">
        <f t="shared" si="15"/>
        <v>7449.9721977302243</v>
      </c>
      <c r="E224" s="23">
        <f t="shared" si="16"/>
        <v>5986.8414182027036</v>
      </c>
      <c r="F224" s="23">
        <f t="shared" si="17"/>
        <v>18811.671087533156</v>
      </c>
      <c r="G224" s="17">
        <f t="shared" si="18"/>
        <v>32248.484703466085</v>
      </c>
      <c r="H224" s="25">
        <v>21671.18</v>
      </c>
      <c r="I224" s="14">
        <v>33251.17</v>
      </c>
      <c r="J224" s="26">
        <v>21012.48</v>
      </c>
      <c r="K224" s="29">
        <f t="shared" si="19"/>
        <v>53260.964703466088</v>
      </c>
    </row>
    <row r="225" spans="1:11">
      <c r="A225" s="5" t="s">
        <v>226</v>
      </c>
      <c r="B225" s="7">
        <v>3127</v>
      </c>
      <c r="C225" s="6">
        <v>186</v>
      </c>
      <c r="D225" s="23">
        <f t="shared" si="15"/>
        <v>15603.525158943343</v>
      </c>
      <c r="E225" s="23">
        <f t="shared" si="16"/>
        <v>11479.922719440236</v>
      </c>
      <c r="F225" s="23">
        <f t="shared" si="17"/>
        <v>18811.671087533156</v>
      </c>
      <c r="G225" s="17">
        <f t="shared" si="18"/>
        <v>45895.118965916736</v>
      </c>
      <c r="H225" s="25">
        <v>30080.39</v>
      </c>
      <c r="I225" s="14">
        <v>47469.65</v>
      </c>
      <c r="J225" s="26">
        <v>28925.71</v>
      </c>
      <c r="K225" s="29">
        <f t="shared" si="19"/>
        <v>74820.828965916735</v>
      </c>
    </row>
    <row r="226" spans="1:11">
      <c r="A226" s="5" t="s">
        <v>227</v>
      </c>
      <c r="B226" s="7">
        <v>308</v>
      </c>
      <c r="C226" s="6">
        <v>30</v>
      </c>
      <c r="D226" s="23">
        <f t="shared" si="15"/>
        <v>1536.8998237782378</v>
      </c>
      <c r="E226" s="23">
        <f t="shared" si="16"/>
        <v>1851.6004386193929</v>
      </c>
      <c r="F226" s="23">
        <f t="shared" si="17"/>
        <v>18811.671087533156</v>
      </c>
      <c r="G226" s="17">
        <f t="shared" si="18"/>
        <v>22200.171349930788</v>
      </c>
      <c r="H226" s="25">
        <v>15829.66</v>
      </c>
      <c r="I226" s="14">
        <v>22939.78</v>
      </c>
      <c r="J226" s="26">
        <v>15286.92</v>
      </c>
      <c r="K226" s="29">
        <f t="shared" si="19"/>
        <v>37487.091349930786</v>
      </c>
    </row>
    <row r="227" spans="1:11">
      <c r="A227" s="5" t="s">
        <v>228</v>
      </c>
      <c r="B227" s="7">
        <v>630</v>
      </c>
      <c r="C227" s="6">
        <v>67</v>
      </c>
      <c r="D227" s="23">
        <f t="shared" si="15"/>
        <v>3143.6587304554864</v>
      </c>
      <c r="E227" s="23">
        <f t="shared" si="16"/>
        <v>4135.2409795833109</v>
      </c>
      <c r="F227" s="23">
        <f t="shared" si="17"/>
        <v>18811.671087533156</v>
      </c>
      <c r="G227" s="17">
        <f t="shared" si="18"/>
        <v>26090.570797571952</v>
      </c>
      <c r="H227" s="25">
        <v>17513.48</v>
      </c>
      <c r="I227" s="14">
        <v>26996.33</v>
      </c>
      <c r="J227" s="26">
        <v>17482.23</v>
      </c>
      <c r="K227" s="29">
        <f t="shared" si="19"/>
        <v>43572.800797571952</v>
      </c>
    </row>
    <row r="228" spans="1:11">
      <c r="A228" s="5" t="s">
        <v>229</v>
      </c>
      <c r="B228" s="7">
        <v>2265</v>
      </c>
      <c r="C228" s="6">
        <v>119</v>
      </c>
      <c r="D228" s="23">
        <f t="shared" si="15"/>
        <v>11302.201626161392</v>
      </c>
      <c r="E228" s="23">
        <f t="shared" si="16"/>
        <v>7344.6817398569256</v>
      </c>
      <c r="F228" s="23">
        <f t="shared" si="17"/>
        <v>18811.671087533156</v>
      </c>
      <c r="G228" s="17">
        <f t="shared" si="18"/>
        <v>37458.554453551471</v>
      </c>
      <c r="H228" s="25">
        <v>25660.99</v>
      </c>
      <c r="I228" s="14">
        <v>38595.89</v>
      </c>
      <c r="J228" s="26">
        <v>24048.59</v>
      </c>
      <c r="K228" s="29">
        <f t="shared" si="19"/>
        <v>61507.144453551475</v>
      </c>
    </row>
    <row r="229" spans="1:11">
      <c r="A229" s="5" t="s">
        <v>230</v>
      </c>
      <c r="B229" s="7">
        <v>1957</v>
      </c>
      <c r="C229" s="6">
        <v>138</v>
      </c>
      <c r="D229" s="23">
        <f t="shared" si="15"/>
        <v>9765.3018023831537</v>
      </c>
      <c r="E229" s="23">
        <f t="shared" si="16"/>
        <v>8517.3620176492077</v>
      </c>
      <c r="F229" s="23">
        <f t="shared" si="17"/>
        <v>18811.671087533156</v>
      </c>
      <c r="G229" s="17">
        <f t="shared" si="18"/>
        <v>37094.334907565513</v>
      </c>
      <c r="H229" s="25">
        <v>24184.560000000001</v>
      </c>
      <c r="I229" s="14">
        <v>38414.85</v>
      </c>
      <c r="J229" s="26">
        <v>23839.69</v>
      </c>
      <c r="K229" s="29">
        <f t="shared" si="19"/>
        <v>60934.024907565516</v>
      </c>
    </row>
    <row r="230" spans="1:11">
      <c r="A230" s="5" t="s">
        <v>231</v>
      </c>
      <c r="B230" s="7">
        <v>1463</v>
      </c>
      <c r="C230" s="6">
        <v>206</v>
      </c>
      <c r="D230" s="23">
        <f t="shared" si="15"/>
        <v>7300.2741629466291</v>
      </c>
      <c r="E230" s="23">
        <f t="shared" si="16"/>
        <v>12714.323011853165</v>
      </c>
      <c r="F230" s="23">
        <f t="shared" si="17"/>
        <v>18811.671087533156</v>
      </c>
      <c r="G230" s="17">
        <f t="shared" si="18"/>
        <v>38826.268262332946</v>
      </c>
      <c r="H230" s="25">
        <v>21606.99</v>
      </c>
      <c r="I230" s="14">
        <v>40092.239999999998</v>
      </c>
      <c r="J230" s="26">
        <v>24464.42</v>
      </c>
      <c r="K230" s="29">
        <f t="shared" si="19"/>
        <v>63290.688262332944</v>
      </c>
    </row>
    <row r="231" spans="1:11">
      <c r="A231" s="5" t="s">
        <v>232</v>
      </c>
      <c r="B231" s="7">
        <v>2385</v>
      </c>
      <c r="C231" s="6">
        <v>142</v>
      </c>
      <c r="D231" s="23">
        <f t="shared" si="15"/>
        <v>11900.993765295769</v>
      </c>
      <c r="E231" s="23">
        <f t="shared" si="16"/>
        <v>8764.2420761317935</v>
      </c>
      <c r="F231" s="23">
        <f t="shared" si="17"/>
        <v>18811.671087533156</v>
      </c>
      <c r="G231" s="17">
        <f t="shared" si="18"/>
        <v>39476.906928960714</v>
      </c>
      <c r="H231" s="25">
        <v>26268.35</v>
      </c>
      <c r="I231" s="14">
        <v>40749.1</v>
      </c>
      <c r="J231" s="26">
        <v>25195.8</v>
      </c>
      <c r="K231" s="29">
        <f t="shared" si="19"/>
        <v>64672.706928960717</v>
      </c>
    </row>
    <row r="232" spans="1:11">
      <c r="A232" s="5" t="s">
        <v>233</v>
      </c>
      <c r="B232" s="7">
        <v>1171</v>
      </c>
      <c r="C232" s="6">
        <v>93</v>
      </c>
      <c r="D232" s="23">
        <f t="shared" si="15"/>
        <v>5843.2132910529754</v>
      </c>
      <c r="E232" s="23">
        <f t="shared" si="16"/>
        <v>5739.9613597201178</v>
      </c>
      <c r="F232" s="23">
        <f t="shared" si="17"/>
        <v>18811.671087533156</v>
      </c>
      <c r="G232" s="17">
        <f t="shared" si="18"/>
        <v>30394.845738306249</v>
      </c>
      <c r="H232" s="25">
        <v>20318.2</v>
      </c>
      <c r="I232" s="14">
        <v>31435.49</v>
      </c>
      <c r="J232" s="26">
        <v>19962.419999999998</v>
      </c>
      <c r="K232" s="29">
        <f t="shared" si="19"/>
        <v>50357.265738306247</v>
      </c>
    </row>
    <row r="233" spans="1:11">
      <c r="A233" s="5" t="s">
        <v>234</v>
      </c>
      <c r="B233" s="7">
        <v>869</v>
      </c>
      <c r="C233" s="6">
        <v>53</v>
      </c>
      <c r="D233" s="23">
        <f t="shared" si="15"/>
        <v>4336.2530742314566</v>
      </c>
      <c r="E233" s="23">
        <f t="shared" si="16"/>
        <v>3271.1607748942611</v>
      </c>
      <c r="F233" s="23">
        <f t="shared" si="17"/>
        <v>18811.671087533156</v>
      </c>
      <c r="G233" s="17">
        <f t="shared" si="18"/>
        <v>26419.084936658874</v>
      </c>
      <c r="H233" s="25">
        <v>18668.939999999999</v>
      </c>
      <c r="I233" s="14">
        <v>27269.98</v>
      </c>
      <c r="J233" s="26">
        <v>17718.919999999998</v>
      </c>
      <c r="K233" s="29">
        <f t="shared" si="19"/>
        <v>44138.004936658872</v>
      </c>
    </row>
    <row r="234" spans="1:11">
      <c r="A234" s="5" t="s">
        <v>235</v>
      </c>
      <c r="B234" s="7">
        <v>4579</v>
      </c>
      <c r="C234" s="6">
        <v>268</v>
      </c>
      <c r="D234" s="23">
        <f t="shared" si="15"/>
        <v>22848.910042469321</v>
      </c>
      <c r="E234" s="23">
        <f t="shared" si="16"/>
        <v>16540.963918333244</v>
      </c>
      <c r="F234" s="23">
        <f t="shared" si="17"/>
        <v>18811.671087533156</v>
      </c>
      <c r="G234" s="17">
        <f t="shared" si="18"/>
        <v>58201.54504833572</v>
      </c>
      <c r="H234" s="25">
        <v>37245.26</v>
      </c>
      <c r="I234" s="14">
        <v>60117.760000000002</v>
      </c>
      <c r="J234" s="26">
        <v>35949.760000000002</v>
      </c>
      <c r="K234" s="29">
        <f t="shared" si="19"/>
        <v>94151.305048335722</v>
      </c>
    </row>
    <row r="235" spans="1:11">
      <c r="A235" s="5" t="s">
        <v>236</v>
      </c>
      <c r="B235" s="7">
        <v>256</v>
      </c>
      <c r="C235" s="6">
        <v>22</v>
      </c>
      <c r="D235" s="23">
        <f t="shared" si="15"/>
        <v>1277.4232301533405</v>
      </c>
      <c r="E235" s="23">
        <f t="shared" si="16"/>
        <v>1357.8403216542215</v>
      </c>
      <c r="F235" s="23">
        <f t="shared" si="17"/>
        <v>18811.671087533156</v>
      </c>
      <c r="G235" s="17">
        <f t="shared" si="18"/>
        <v>21446.934639340718</v>
      </c>
      <c r="H235" s="25">
        <v>15661.77</v>
      </c>
      <c r="I235" s="14">
        <v>22163.16</v>
      </c>
      <c r="J235" s="26">
        <v>14871.55</v>
      </c>
      <c r="K235" s="29">
        <f t="shared" si="19"/>
        <v>36318.484639340721</v>
      </c>
    </row>
    <row r="236" spans="1:11">
      <c r="A236" s="5" t="s">
        <v>237</v>
      </c>
      <c r="B236" s="7">
        <v>22313</v>
      </c>
      <c r="C236" s="6">
        <v>2160</v>
      </c>
      <c r="D236" s="23">
        <f t="shared" si="15"/>
        <v>111340.40833754487</v>
      </c>
      <c r="E236" s="23">
        <f t="shared" si="16"/>
        <v>133315.2315805963</v>
      </c>
      <c r="F236" s="23">
        <f t="shared" si="17"/>
        <v>18811.671087533156</v>
      </c>
      <c r="G236" s="17">
        <f t="shared" si="18"/>
        <v>263467.31100567436</v>
      </c>
      <c r="H236" s="25">
        <v>124828.5</v>
      </c>
      <c r="I236" s="14">
        <v>272049.03999999998</v>
      </c>
      <c r="J236" s="26">
        <v>150862.31</v>
      </c>
      <c r="K236" s="29">
        <f t="shared" si="19"/>
        <v>414329.62100567436</v>
      </c>
    </row>
    <row r="237" spans="1:11">
      <c r="A237" s="5" t="s">
        <v>238</v>
      </c>
      <c r="B237" s="7">
        <v>5188</v>
      </c>
      <c r="C237" s="6">
        <v>361</v>
      </c>
      <c r="D237" s="23">
        <f t="shared" si="15"/>
        <v>25887.78014857629</v>
      </c>
      <c r="E237" s="23">
        <f t="shared" si="16"/>
        <v>22280.925278053361</v>
      </c>
      <c r="F237" s="23">
        <f t="shared" si="17"/>
        <v>18811.671087533156</v>
      </c>
      <c r="G237" s="17">
        <f t="shared" si="18"/>
        <v>66980.37651416281</v>
      </c>
      <c r="H237" s="25">
        <v>40193.18</v>
      </c>
      <c r="I237" s="14">
        <v>69302.61</v>
      </c>
      <c r="J237" s="26">
        <v>40870.839999999997</v>
      </c>
      <c r="K237" s="29">
        <f t="shared" si="19"/>
        <v>107851.21651416281</v>
      </c>
    </row>
    <row r="238" spans="1:11">
      <c r="A238" s="5" t="s">
        <v>239</v>
      </c>
      <c r="B238" s="7">
        <v>2965</v>
      </c>
      <c r="C238" s="6">
        <v>247</v>
      </c>
      <c r="D238" s="23">
        <f t="shared" si="15"/>
        <v>14795.155771111931</v>
      </c>
      <c r="E238" s="23">
        <f t="shared" si="16"/>
        <v>15244.843611299668</v>
      </c>
      <c r="F238" s="23">
        <f t="shared" si="17"/>
        <v>18811.671087533156</v>
      </c>
      <c r="G238" s="17">
        <f t="shared" si="18"/>
        <v>48851.670469944758</v>
      </c>
      <c r="H238" s="25">
        <v>27976.85</v>
      </c>
      <c r="I238" s="14">
        <v>50333.86</v>
      </c>
      <c r="J238" s="26">
        <v>30288.44</v>
      </c>
      <c r="K238" s="29">
        <f t="shared" si="19"/>
        <v>79140.110469944761</v>
      </c>
    </row>
    <row r="239" spans="1:11">
      <c r="A239" s="5" t="s">
        <v>240</v>
      </c>
      <c r="B239" s="7">
        <v>2646</v>
      </c>
      <c r="C239" s="6">
        <v>206</v>
      </c>
      <c r="D239" s="23">
        <f t="shared" si="15"/>
        <v>13203.366667913042</v>
      </c>
      <c r="E239" s="23">
        <f t="shared" si="16"/>
        <v>12714.323011853165</v>
      </c>
      <c r="F239" s="23">
        <f t="shared" si="17"/>
        <v>18811.671087533156</v>
      </c>
      <c r="G239" s="17">
        <f t="shared" si="18"/>
        <v>44729.36076729936</v>
      </c>
      <c r="H239" s="25">
        <v>27670.71</v>
      </c>
      <c r="I239" s="14">
        <v>46289.48</v>
      </c>
      <c r="J239" s="26">
        <v>28121.8</v>
      </c>
      <c r="K239" s="29">
        <f t="shared" si="19"/>
        <v>72851.160767299356</v>
      </c>
    </row>
    <row r="240" spans="1:11">
      <c r="A240" s="5" t="s">
        <v>241</v>
      </c>
      <c r="B240" s="7">
        <v>7422</v>
      </c>
      <c r="C240" s="6">
        <v>572</v>
      </c>
      <c r="D240" s="23">
        <f t="shared" si="15"/>
        <v>37035.293805461297</v>
      </c>
      <c r="E240" s="23">
        <f t="shared" si="16"/>
        <v>35303.848363009762</v>
      </c>
      <c r="F240" s="23">
        <f t="shared" si="17"/>
        <v>18811.671087533156</v>
      </c>
      <c r="G240" s="17">
        <f t="shared" si="18"/>
        <v>91150.813256004214</v>
      </c>
      <c r="H240" s="25">
        <v>49580.09</v>
      </c>
      <c r="I240" s="14">
        <v>93629.16</v>
      </c>
      <c r="J240" s="26">
        <v>54094.239999999998</v>
      </c>
      <c r="K240" s="29">
        <f t="shared" si="19"/>
        <v>145245.0532560042</v>
      </c>
    </row>
    <row r="241" spans="1:11">
      <c r="A241" s="5" t="s">
        <v>242</v>
      </c>
      <c r="B241" s="7">
        <v>728</v>
      </c>
      <c r="C241" s="6">
        <v>61</v>
      </c>
      <c r="D241" s="23">
        <f t="shared" si="15"/>
        <v>3632.6723107485618</v>
      </c>
      <c r="E241" s="23">
        <f t="shared" si="16"/>
        <v>3764.9208918594322</v>
      </c>
      <c r="F241" s="23">
        <f t="shared" si="17"/>
        <v>18811.671087533156</v>
      </c>
      <c r="G241" s="17">
        <f t="shared" si="18"/>
        <v>26209.264290141149</v>
      </c>
      <c r="H241" s="25">
        <v>18027.02</v>
      </c>
      <c r="I241" s="14">
        <v>27091.599999999999</v>
      </c>
      <c r="J241" s="26">
        <v>17570.68</v>
      </c>
      <c r="K241" s="29">
        <f t="shared" si="19"/>
        <v>43779.944290141153</v>
      </c>
    </row>
    <row r="242" spans="1:11">
      <c r="A242" s="5" t="s">
        <v>243</v>
      </c>
      <c r="B242" s="7">
        <v>71125</v>
      </c>
      <c r="C242" s="6">
        <v>6179</v>
      </c>
      <c r="D242" s="23">
        <f t="shared" si="15"/>
        <v>354909.09079943883</v>
      </c>
      <c r="E242" s="23">
        <f t="shared" si="16"/>
        <v>381367.97034097428</v>
      </c>
      <c r="F242" s="23">
        <f t="shared" si="17"/>
        <v>18811.671087533156</v>
      </c>
      <c r="G242" s="17">
        <f t="shared" si="18"/>
        <v>755088.73222794628</v>
      </c>
      <c r="H242" s="25">
        <v>357225.03</v>
      </c>
      <c r="I242" s="14">
        <v>779036.32</v>
      </c>
      <c r="J242" s="26">
        <v>428482.47</v>
      </c>
      <c r="K242" s="29">
        <f t="shared" si="19"/>
        <v>1183571.2022279464</v>
      </c>
    </row>
    <row r="243" spans="1:11">
      <c r="A243" s="5" t="s">
        <v>244</v>
      </c>
      <c r="B243" s="7">
        <v>13224</v>
      </c>
      <c r="C243" s="6">
        <v>1266</v>
      </c>
      <c r="D243" s="23">
        <f t="shared" si="15"/>
        <v>65986.8937326085</v>
      </c>
      <c r="E243" s="23">
        <f t="shared" si="16"/>
        <v>78137.538509738384</v>
      </c>
      <c r="F243" s="23">
        <f t="shared" si="17"/>
        <v>18811.671087533156</v>
      </c>
      <c r="G243" s="17">
        <f t="shared" si="18"/>
        <v>162936.10332988002</v>
      </c>
      <c r="H243" s="25">
        <v>78254.38</v>
      </c>
      <c r="I243" s="14">
        <v>167516.82999999999</v>
      </c>
      <c r="J243" s="26">
        <v>93972.71</v>
      </c>
      <c r="K243" s="29">
        <f t="shared" si="19"/>
        <v>256908.81332988001</v>
      </c>
    </row>
    <row r="244" spans="1:11">
      <c r="A244" s="5" t="s">
        <v>245</v>
      </c>
      <c r="B244" s="7">
        <v>2146</v>
      </c>
      <c r="C244" s="6">
        <v>174</v>
      </c>
      <c r="D244" s="23">
        <f t="shared" si="15"/>
        <v>10708.3994215198</v>
      </c>
      <c r="E244" s="23">
        <f t="shared" si="16"/>
        <v>10739.282543992478</v>
      </c>
      <c r="F244" s="23">
        <f t="shared" si="17"/>
        <v>18811.671087533156</v>
      </c>
      <c r="G244" s="17">
        <f t="shared" si="18"/>
        <v>40259.35305304543</v>
      </c>
      <c r="H244" s="25">
        <v>24865.99</v>
      </c>
      <c r="I244" s="14">
        <v>41581.050000000003</v>
      </c>
      <c r="J244" s="26">
        <v>25514.92</v>
      </c>
      <c r="K244" s="29">
        <f t="shared" si="19"/>
        <v>65774.273053045428</v>
      </c>
    </row>
    <row r="245" spans="1:11">
      <c r="A245" s="5" t="s">
        <v>246</v>
      </c>
      <c r="B245" s="7">
        <v>550</v>
      </c>
      <c r="C245" s="6">
        <v>34</v>
      </c>
      <c r="D245" s="23">
        <f t="shared" si="15"/>
        <v>2744.4639710325673</v>
      </c>
      <c r="E245" s="23">
        <f t="shared" si="16"/>
        <v>2098.4804971019785</v>
      </c>
      <c r="F245" s="23">
        <f t="shared" si="17"/>
        <v>18811.671087533156</v>
      </c>
      <c r="G245" s="17">
        <f t="shared" si="18"/>
        <v>23654.6155556677</v>
      </c>
      <c r="H245" s="25">
        <v>17138.2</v>
      </c>
      <c r="I245" s="14">
        <v>24452.53</v>
      </c>
      <c r="J245" s="26">
        <v>16158.21</v>
      </c>
      <c r="K245" s="29">
        <f t="shared" si="19"/>
        <v>39812.825555667703</v>
      </c>
    </row>
    <row r="246" spans="1:11">
      <c r="A246" s="5" t="s">
        <v>247</v>
      </c>
      <c r="B246" s="7">
        <v>668</v>
      </c>
      <c r="C246" s="6">
        <v>81</v>
      </c>
      <c r="D246" s="23">
        <f t="shared" si="15"/>
        <v>3333.2762411813728</v>
      </c>
      <c r="E246" s="23">
        <f t="shared" si="16"/>
        <v>4999.3211842723613</v>
      </c>
      <c r="F246" s="23">
        <f t="shared" si="17"/>
        <v>18811.671087533156</v>
      </c>
      <c r="G246" s="17">
        <f t="shared" si="18"/>
        <v>27144.268512986891</v>
      </c>
      <c r="H246" s="25">
        <v>17864.07</v>
      </c>
      <c r="I246" s="14">
        <v>28067.89</v>
      </c>
      <c r="J246" s="26">
        <v>18039.43</v>
      </c>
      <c r="K246" s="29">
        <f t="shared" si="19"/>
        <v>45183.698512986892</v>
      </c>
    </row>
    <row r="247" spans="1:11">
      <c r="A247" s="5" t="s">
        <v>248</v>
      </c>
      <c r="B247" s="7">
        <v>971</v>
      </c>
      <c r="C247" s="6">
        <v>43</v>
      </c>
      <c r="D247" s="23">
        <f t="shared" si="15"/>
        <v>4845.2263924956778</v>
      </c>
      <c r="E247" s="23">
        <f t="shared" si="16"/>
        <v>2653.9606286877965</v>
      </c>
      <c r="F247" s="23">
        <f t="shared" si="17"/>
        <v>18811.671087533156</v>
      </c>
      <c r="G247" s="17">
        <f t="shared" si="18"/>
        <v>26310.858108716631</v>
      </c>
      <c r="H247" s="25">
        <v>18980.03</v>
      </c>
      <c r="I247" s="14">
        <v>27023.15</v>
      </c>
      <c r="J247" s="26">
        <v>17626.96</v>
      </c>
      <c r="K247" s="29">
        <f t="shared" si="19"/>
        <v>43937.81810871663</v>
      </c>
    </row>
    <row r="248" spans="1:11">
      <c r="A248" s="5" t="s">
        <v>249</v>
      </c>
      <c r="B248" s="7">
        <v>197</v>
      </c>
      <c r="C248" s="6">
        <v>8</v>
      </c>
      <c r="D248" s="23">
        <f t="shared" si="15"/>
        <v>983.01709507893781</v>
      </c>
      <c r="E248" s="23">
        <f t="shared" si="16"/>
        <v>493.76011696517145</v>
      </c>
      <c r="F248" s="23">
        <f t="shared" si="17"/>
        <v>18811.671087533156</v>
      </c>
      <c r="G248" s="17">
        <f t="shared" si="18"/>
        <v>20288.448299577263</v>
      </c>
      <c r="H248" s="25">
        <v>15321.06</v>
      </c>
      <c r="I248" s="14">
        <v>20932.43</v>
      </c>
      <c r="J248" s="26">
        <v>14220.41</v>
      </c>
      <c r="K248" s="29">
        <f t="shared" si="19"/>
        <v>34508.858299577259</v>
      </c>
    </row>
    <row r="249" spans="1:11">
      <c r="A249" s="5" t="s">
        <v>250</v>
      </c>
      <c r="B249" s="7">
        <v>5206</v>
      </c>
      <c r="C249" s="6">
        <v>417</v>
      </c>
      <c r="D249" s="23">
        <f t="shared" si="15"/>
        <v>25977.598969446448</v>
      </c>
      <c r="E249" s="23">
        <f t="shared" si="16"/>
        <v>25737.246096809562</v>
      </c>
      <c r="F249" s="23">
        <f t="shared" si="17"/>
        <v>18811.671087533156</v>
      </c>
      <c r="G249" s="17">
        <f t="shared" si="18"/>
        <v>70526.516153789154</v>
      </c>
      <c r="H249" s="25">
        <v>40558.58</v>
      </c>
      <c r="I249" s="14">
        <v>72967.600000000006</v>
      </c>
      <c r="J249" s="26">
        <v>42733.02</v>
      </c>
      <c r="K249" s="29">
        <f t="shared" si="19"/>
        <v>113259.53615378914</v>
      </c>
    </row>
    <row r="250" spans="1:11">
      <c r="A250" s="5" t="s">
        <v>251</v>
      </c>
      <c r="B250" s="7">
        <v>1700</v>
      </c>
      <c r="C250" s="6">
        <v>117</v>
      </c>
      <c r="D250" s="23">
        <f t="shared" si="15"/>
        <v>8482.8886377370272</v>
      </c>
      <c r="E250" s="23">
        <f t="shared" si="16"/>
        <v>7221.2417106156327</v>
      </c>
      <c r="F250" s="23">
        <f t="shared" si="17"/>
        <v>18811.671087533156</v>
      </c>
      <c r="G250" s="17">
        <f t="shared" si="18"/>
        <v>34515.80143588582</v>
      </c>
      <c r="H250" s="25">
        <v>22816.77</v>
      </c>
      <c r="I250" s="14">
        <v>35701.040000000001</v>
      </c>
      <c r="J250" s="26">
        <v>22350.89</v>
      </c>
      <c r="K250" s="29">
        <f t="shared" si="19"/>
        <v>56866.691435885819</v>
      </c>
    </row>
    <row r="251" spans="1:11">
      <c r="A251" s="5" t="s">
        <v>252</v>
      </c>
      <c r="B251" s="7">
        <v>3081</v>
      </c>
      <c r="C251" s="6">
        <v>162</v>
      </c>
      <c r="D251" s="23">
        <f t="shared" si="15"/>
        <v>15373.988172275163</v>
      </c>
      <c r="E251" s="23">
        <f t="shared" si="16"/>
        <v>9998.6423685447226</v>
      </c>
      <c r="F251" s="23">
        <f t="shared" si="17"/>
        <v>18811.671087533156</v>
      </c>
      <c r="G251" s="17">
        <f t="shared" si="18"/>
        <v>44184.301628353045</v>
      </c>
      <c r="H251" s="25">
        <v>29873</v>
      </c>
      <c r="I251" s="14">
        <v>45653.22</v>
      </c>
      <c r="J251" s="26">
        <v>27982.62</v>
      </c>
      <c r="K251" s="29">
        <f t="shared" si="19"/>
        <v>72166.92162835304</v>
      </c>
    </row>
    <row r="252" spans="1:11">
      <c r="A252" s="5" t="s">
        <v>253</v>
      </c>
      <c r="B252" s="7">
        <v>1251</v>
      </c>
      <c r="C252" s="6">
        <v>122</v>
      </c>
      <c r="D252" s="23">
        <f t="shared" si="15"/>
        <v>6242.408050475894</v>
      </c>
      <c r="E252" s="23">
        <f t="shared" si="16"/>
        <v>7529.8417837188645</v>
      </c>
      <c r="F252" s="23">
        <f t="shared" si="17"/>
        <v>18811.671087533156</v>
      </c>
      <c r="G252" s="17">
        <f t="shared" si="18"/>
        <v>32583.920921727913</v>
      </c>
      <c r="H252" s="25">
        <v>20634.22</v>
      </c>
      <c r="I252" s="14">
        <v>33657.730000000003</v>
      </c>
      <c r="J252" s="26">
        <v>21118.15</v>
      </c>
      <c r="K252" s="29">
        <f t="shared" si="19"/>
        <v>53702.070921727915</v>
      </c>
    </row>
    <row r="253" spans="1:11">
      <c r="A253" s="5" t="s">
        <v>254</v>
      </c>
      <c r="B253" s="7">
        <v>8736</v>
      </c>
      <c r="C253" s="6">
        <v>752</v>
      </c>
      <c r="D253" s="23">
        <f t="shared" si="15"/>
        <v>43592.067728982744</v>
      </c>
      <c r="E253" s="23">
        <f t="shared" si="16"/>
        <v>46413.450994726118</v>
      </c>
      <c r="F253" s="23">
        <f t="shared" si="17"/>
        <v>18811.671087533156</v>
      </c>
      <c r="G253" s="17">
        <f t="shared" si="18"/>
        <v>108817.18981124202</v>
      </c>
      <c r="H253" s="25">
        <v>57890.55</v>
      </c>
      <c r="I253" s="14">
        <v>112494.62</v>
      </c>
      <c r="J253" s="26">
        <v>64261.2</v>
      </c>
      <c r="K253" s="29">
        <f t="shared" si="19"/>
        <v>173078.389811242</v>
      </c>
    </row>
    <row r="254" spans="1:11">
      <c r="A254" s="5" t="s">
        <v>255</v>
      </c>
      <c r="B254" s="7">
        <v>6103</v>
      </c>
      <c r="C254" s="6">
        <v>550</v>
      </c>
      <c r="D254" s="23">
        <f t="shared" si="15"/>
        <v>30453.570209475925</v>
      </c>
      <c r="E254" s="23">
        <f t="shared" si="16"/>
        <v>33946.008041355541</v>
      </c>
      <c r="F254" s="23">
        <f t="shared" si="17"/>
        <v>18811.671087533156</v>
      </c>
      <c r="G254" s="17">
        <f t="shared" si="18"/>
        <v>83211.249338364622</v>
      </c>
      <c r="H254" s="25">
        <v>44429.88</v>
      </c>
      <c r="I254" s="14">
        <v>85778.84</v>
      </c>
      <c r="J254" s="26">
        <v>49579.43</v>
      </c>
      <c r="K254" s="29">
        <f t="shared" si="19"/>
        <v>132790.67933836463</v>
      </c>
    </row>
    <row r="255" spans="1:11">
      <c r="A255" s="5" t="s">
        <v>256</v>
      </c>
      <c r="B255" s="7">
        <v>2683</v>
      </c>
      <c r="C255" s="6">
        <v>239</v>
      </c>
      <c r="D255" s="23">
        <f t="shared" si="15"/>
        <v>13387.994244146143</v>
      </c>
      <c r="E255" s="23">
        <f t="shared" si="16"/>
        <v>14751.083494334496</v>
      </c>
      <c r="F255" s="23">
        <f t="shared" si="17"/>
        <v>18811.671087533156</v>
      </c>
      <c r="G255" s="17">
        <f t="shared" si="18"/>
        <v>46950.748826013791</v>
      </c>
      <c r="H255" s="25">
        <v>27947.23</v>
      </c>
      <c r="I255" s="14">
        <v>48715.19</v>
      </c>
      <c r="J255" s="26">
        <v>29376.13</v>
      </c>
      <c r="K255" s="29">
        <f t="shared" si="19"/>
        <v>76326.878826013795</v>
      </c>
    </row>
    <row r="256" spans="1:11">
      <c r="A256" s="5" t="s">
        <v>257</v>
      </c>
      <c r="B256" s="7">
        <v>788</v>
      </c>
      <c r="C256" s="6">
        <v>61</v>
      </c>
      <c r="D256" s="23">
        <f t="shared" si="15"/>
        <v>3932.0683803157513</v>
      </c>
      <c r="E256" s="23">
        <f t="shared" si="16"/>
        <v>3764.9208918594322</v>
      </c>
      <c r="F256" s="23">
        <f t="shared" si="17"/>
        <v>18811.671087533156</v>
      </c>
      <c r="G256" s="17">
        <f t="shared" si="18"/>
        <v>26508.660359708338</v>
      </c>
      <c r="H256" s="25">
        <v>18412.169999999998</v>
      </c>
      <c r="I256" s="14">
        <v>27461.279999999999</v>
      </c>
      <c r="J256" s="26">
        <v>17788.849999999999</v>
      </c>
      <c r="K256" s="29">
        <f t="shared" si="19"/>
        <v>44297.510359708336</v>
      </c>
    </row>
    <row r="257" spans="1:11">
      <c r="A257" s="5" t="s">
        <v>258</v>
      </c>
      <c r="B257" s="7">
        <v>8314</v>
      </c>
      <c r="C257" s="6">
        <v>592</v>
      </c>
      <c r="D257" s="23">
        <f t="shared" si="15"/>
        <v>41486.315373026846</v>
      </c>
      <c r="E257" s="23">
        <f t="shared" si="16"/>
        <v>36538.248655422685</v>
      </c>
      <c r="F257" s="23">
        <f t="shared" si="17"/>
        <v>18811.671087533156</v>
      </c>
      <c r="G257" s="17">
        <f t="shared" si="18"/>
        <v>96836.235115982679</v>
      </c>
      <c r="H257" s="25">
        <v>54034.06</v>
      </c>
      <c r="I257" s="14">
        <v>99570.43</v>
      </c>
      <c r="J257" s="26">
        <v>57493.15</v>
      </c>
      <c r="K257" s="29">
        <f t="shared" si="19"/>
        <v>154329.38511598267</v>
      </c>
    </row>
    <row r="258" spans="1:11">
      <c r="A258" s="5" t="s">
        <v>259</v>
      </c>
      <c r="B258" s="7">
        <v>4934</v>
      </c>
      <c r="C258" s="6">
        <v>279</v>
      </c>
      <c r="D258" s="23">
        <f t="shared" si="15"/>
        <v>24620.336787408523</v>
      </c>
      <c r="E258" s="23">
        <f t="shared" si="16"/>
        <v>17219.884079160354</v>
      </c>
      <c r="F258" s="23">
        <f t="shared" si="17"/>
        <v>18811.671087533156</v>
      </c>
      <c r="G258" s="17">
        <f t="shared" si="18"/>
        <v>60651.891954102037</v>
      </c>
      <c r="H258" s="25">
        <v>37186.01</v>
      </c>
      <c r="I258" s="14">
        <v>62096.98</v>
      </c>
      <c r="J258" s="26">
        <v>37058.74</v>
      </c>
      <c r="K258" s="29">
        <f t="shared" si="19"/>
        <v>97710.631954102035</v>
      </c>
    </row>
    <row r="259" spans="1:11">
      <c r="A259" s="5" t="s">
        <v>260</v>
      </c>
      <c r="B259" s="7">
        <v>2517</v>
      </c>
      <c r="C259" s="6">
        <v>201</v>
      </c>
      <c r="D259" s="23">
        <f t="shared" si="15"/>
        <v>12559.665118343586</v>
      </c>
      <c r="E259" s="23">
        <f t="shared" si="16"/>
        <v>12405.722938749932</v>
      </c>
      <c r="F259" s="23">
        <f t="shared" si="17"/>
        <v>18811.671087533156</v>
      </c>
      <c r="G259" s="17">
        <f t="shared" si="18"/>
        <v>43777.059144626677</v>
      </c>
      <c r="H259" s="25">
        <v>26688.07</v>
      </c>
      <c r="I259" s="14">
        <v>45046.77</v>
      </c>
      <c r="J259" s="26">
        <v>27415.25</v>
      </c>
      <c r="K259" s="29">
        <f t="shared" si="19"/>
        <v>71192.309144626677</v>
      </c>
    </row>
    <row r="260" spans="1:11">
      <c r="A260" s="5" t="s">
        <v>261</v>
      </c>
      <c r="B260" s="7">
        <v>3710</v>
      </c>
      <c r="C260" s="6">
        <v>264</v>
      </c>
      <c r="D260" s="23">
        <f t="shared" ref="D260:D323" si="20">(23640000*35%)/$B$381*B260</f>
        <v>18512.656968237865</v>
      </c>
      <c r="E260" s="23">
        <f t="shared" ref="E260:E323" si="21">(23640000*35%)/$C$381*C260</f>
        <v>16294.083859850658</v>
      </c>
      <c r="F260" s="23">
        <f t="shared" si="17"/>
        <v>18811.671087533156</v>
      </c>
      <c r="G260" s="17">
        <f t="shared" si="18"/>
        <v>53618.411915621677</v>
      </c>
      <c r="H260" s="25">
        <v>32998.68</v>
      </c>
      <c r="I260" s="14">
        <v>55493.56</v>
      </c>
      <c r="J260" s="26">
        <v>33242.21</v>
      </c>
      <c r="K260" s="29">
        <f t="shared" si="19"/>
        <v>86860.621915621683</v>
      </c>
    </row>
    <row r="261" spans="1:11">
      <c r="A261" s="5" t="s">
        <v>262</v>
      </c>
      <c r="B261" s="7">
        <v>8532</v>
      </c>
      <c r="C261" s="6">
        <v>670</v>
      </c>
      <c r="D261" s="23">
        <f t="shared" si="20"/>
        <v>42574.121092454297</v>
      </c>
      <c r="E261" s="23">
        <f t="shared" si="21"/>
        <v>41352.409795833111</v>
      </c>
      <c r="F261" s="23">
        <f t="shared" ref="F261:F324" si="22">(23640000*30%)/377</f>
        <v>18811.671087533156</v>
      </c>
      <c r="G261" s="17">
        <f t="shared" ref="G261:G324" si="23">D261+E261+F261</f>
        <v>102738.20197582056</v>
      </c>
      <c r="H261" s="25">
        <v>55945.03</v>
      </c>
      <c r="I261" s="14">
        <v>105961.59</v>
      </c>
      <c r="J261" s="26">
        <v>60846.06</v>
      </c>
      <c r="K261" s="29">
        <f t="shared" ref="K261:K324" si="24">J261+G261</f>
        <v>163584.26197582055</v>
      </c>
    </row>
    <row r="262" spans="1:11">
      <c r="A262" s="5" t="s">
        <v>263</v>
      </c>
      <c r="B262" s="7">
        <v>4814</v>
      </c>
      <c r="C262" s="6">
        <v>364</v>
      </c>
      <c r="D262" s="23">
        <f t="shared" si="20"/>
        <v>24021.544648274143</v>
      </c>
      <c r="E262" s="23">
        <f t="shared" si="21"/>
        <v>22466.0853219153</v>
      </c>
      <c r="F262" s="23">
        <f t="shared" si="22"/>
        <v>18811.671087533156</v>
      </c>
      <c r="G262" s="17">
        <f t="shared" si="23"/>
        <v>65299.301057722601</v>
      </c>
      <c r="H262" s="25">
        <v>38282.22</v>
      </c>
      <c r="I262" s="14">
        <v>67629.929999999993</v>
      </c>
      <c r="J262" s="26">
        <v>39867.57</v>
      </c>
      <c r="K262" s="29">
        <f t="shared" si="24"/>
        <v>105166.8710577226</v>
      </c>
    </row>
    <row r="263" spans="1:11">
      <c r="A263" s="5" t="s">
        <v>264</v>
      </c>
      <c r="B263" s="7">
        <v>1412</v>
      </c>
      <c r="C263" s="6">
        <v>130</v>
      </c>
      <c r="D263" s="23">
        <f t="shared" si="20"/>
        <v>7045.7875038145185</v>
      </c>
      <c r="E263" s="23">
        <f t="shared" si="21"/>
        <v>8023.6019006840361</v>
      </c>
      <c r="F263" s="23">
        <f t="shared" si="22"/>
        <v>18811.671087533156</v>
      </c>
      <c r="G263" s="17">
        <f t="shared" si="23"/>
        <v>33881.060492031713</v>
      </c>
      <c r="H263" s="25">
        <v>21394.66</v>
      </c>
      <c r="I263" s="14">
        <v>35071.019999999997</v>
      </c>
      <c r="J263" s="26">
        <v>21909.25</v>
      </c>
      <c r="K263" s="29">
        <f t="shared" si="24"/>
        <v>55790.310492031713</v>
      </c>
    </row>
    <row r="264" spans="1:11">
      <c r="A264" s="5" t="s">
        <v>265</v>
      </c>
      <c r="B264" s="7">
        <v>5232</v>
      </c>
      <c r="C264" s="6">
        <v>309</v>
      </c>
      <c r="D264" s="23">
        <f t="shared" si="20"/>
        <v>26107.337266258895</v>
      </c>
      <c r="E264" s="23">
        <f t="shared" si="21"/>
        <v>19071.484517779747</v>
      </c>
      <c r="F264" s="23">
        <f t="shared" si="22"/>
        <v>18811.671087533156</v>
      </c>
      <c r="G264" s="17">
        <f t="shared" si="23"/>
        <v>63990.492871571798</v>
      </c>
      <c r="H264" s="25">
        <v>39027.839999999997</v>
      </c>
      <c r="I264" s="14">
        <v>65877.03</v>
      </c>
      <c r="J264" s="26">
        <v>39128.47</v>
      </c>
      <c r="K264" s="29">
        <f t="shared" si="24"/>
        <v>103118.9628715718</v>
      </c>
    </row>
    <row r="265" spans="1:11">
      <c r="A265" s="5" t="s">
        <v>266</v>
      </c>
      <c r="B265" s="7">
        <v>3473</v>
      </c>
      <c r="C265" s="6">
        <v>312</v>
      </c>
      <c r="D265" s="23">
        <f t="shared" si="20"/>
        <v>17330.042493447465</v>
      </c>
      <c r="E265" s="23">
        <f t="shared" si="21"/>
        <v>19256.644561641686</v>
      </c>
      <c r="F265" s="23">
        <f t="shared" si="22"/>
        <v>18811.671087533156</v>
      </c>
      <c r="G265" s="17">
        <f t="shared" si="23"/>
        <v>55398.358142622303</v>
      </c>
      <c r="H265" s="25">
        <v>31853.09</v>
      </c>
      <c r="I265" s="14">
        <v>57267.76</v>
      </c>
      <c r="J265" s="26">
        <v>34031.47</v>
      </c>
      <c r="K265" s="29">
        <f t="shared" si="24"/>
        <v>89429.828142622311</v>
      </c>
    </row>
    <row r="266" spans="1:11">
      <c r="A266" s="5" t="s">
        <v>267</v>
      </c>
      <c r="B266" s="7">
        <v>1801</v>
      </c>
      <c r="C266" s="6">
        <v>196</v>
      </c>
      <c r="D266" s="23">
        <f t="shared" si="20"/>
        <v>8986.8720215084613</v>
      </c>
      <c r="E266" s="23">
        <f t="shared" si="21"/>
        <v>12097.122865646701</v>
      </c>
      <c r="F266" s="23">
        <f t="shared" si="22"/>
        <v>18811.671087533156</v>
      </c>
      <c r="G266" s="17">
        <f t="shared" si="23"/>
        <v>39895.665974688316</v>
      </c>
      <c r="H266" s="25">
        <v>23394.5</v>
      </c>
      <c r="I266" s="14">
        <v>41175.230000000003</v>
      </c>
      <c r="J266" s="26">
        <v>25157.26</v>
      </c>
      <c r="K266" s="29">
        <f t="shared" si="24"/>
        <v>65052.925974688318</v>
      </c>
    </row>
    <row r="267" spans="1:11">
      <c r="A267" s="5" t="s">
        <v>268</v>
      </c>
      <c r="B267" s="7">
        <v>2746</v>
      </c>
      <c r="C267" s="6">
        <v>216</v>
      </c>
      <c r="D267" s="23">
        <f t="shared" si="20"/>
        <v>13702.360117191691</v>
      </c>
      <c r="E267" s="23">
        <f t="shared" si="21"/>
        <v>13331.523158059628</v>
      </c>
      <c r="F267" s="23">
        <f t="shared" si="22"/>
        <v>18811.671087533156</v>
      </c>
      <c r="G267" s="17">
        <f t="shared" si="23"/>
        <v>45845.554362784475</v>
      </c>
      <c r="H267" s="25">
        <v>27670.71</v>
      </c>
      <c r="I267" s="14">
        <v>47188.38</v>
      </c>
      <c r="J267" s="26">
        <v>28598.59</v>
      </c>
      <c r="K267" s="29">
        <f t="shared" si="24"/>
        <v>74444.144362784471</v>
      </c>
    </row>
    <row r="268" spans="1:11">
      <c r="A268" s="5" t="s">
        <v>269</v>
      </c>
      <c r="B268" s="7">
        <v>11313</v>
      </c>
      <c r="C268" s="6">
        <v>1021</v>
      </c>
      <c r="D268" s="23">
        <f t="shared" si="20"/>
        <v>56451.128916893518</v>
      </c>
      <c r="E268" s="23">
        <f t="shared" si="21"/>
        <v>63016.134927680003</v>
      </c>
      <c r="F268" s="23">
        <f t="shared" si="22"/>
        <v>18811.671087533156</v>
      </c>
      <c r="G268" s="17">
        <f t="shared" si="23"/>
        <v>138278.93493210667</v>
      </c>
      <c r="H268" s="25">
        <v>70763.61</v>
      </c>
      <c r="I268" s="14">
        <v>142934.32999999999</v>
      </c>
      <c r="J268" s="26">
        <v>80780.86</v>
      </c>
      <c r="K268" s="29">
        <f t="shared" si="24"/>
        <v>219059.79493210668</v>
      </c>
    </row>
    <row r="269" spans="1:11">
      <c r="A269" s="5" t="s">
        <v>270</v>
      </c>
      <c r="B269" s="7">
        <v>1514</v>
      </c>
      <c r="C269" s="6">
        <v>142</v>
      </c>
      <c r="D269" s="23">
        <f t="shared" si="20"/>
        <v>7554.7608220787397</v>
      </c>
      <c r="E269" s="23">
        <f t="shared" si="21"/>
        <v>8764.2420761317935</v>
      </c>
      <c r="F269" s="23">
        <f t="shared" si="22"/>
        <v>18811.671087533156</v>
      </c>
      <c r="G269" s="17">
        <f t="shared" si="23"/>
        <v>35130.673985743691</v>
      </c>
      <c r="H269" s="25">
        <v>22179.78</v>
      </c>
      <c r="I269" s="14">
        <v>36400.25</v>
      </c>
      <c r="J269" s="26">
        <v>22629.27</v>
      </c>
      <c r="K269" s="29">
        <f t="shared" si="24"/>
        <v>57759.943985743696</v>
      </c>
    </row>
    <row r="270" spans="1:11">
      <c r="A270" s="5" t="s">
        <v>271</v>
      </c>
      <c r="B270" s="7">
        <v>2383</v>
      </c>
      <c r="C270" s="6">
        <v>139</v>
      </c>
      <c r="D270" s="23">
        <f t="shared" si="20"/>
        <v>11891.013896310196</v>
      </c>
      <c r="E270" s="23">
        <f t="shared" si="21"/>
        <v>8579.0820322698546</v>
      </c>
      <c r="F270" s="23">
        <f t="shared" si="22"/>
        <v>18811.671087533156</v>
      </c>
      <c r="G270" s="17">
        <f t="shared" si="23"/>
        <v>39281.767016113205</v>
      </c>
      <c r="H270" s="25">
        <v>26322.66</v>
      </c>
      <c r="I270" s="14">
        <v>40655.54</v>
      </c>
      <c r="J270" s="26">
        <v>25156.7</v>
      </c>
      <c r="K270" s="29">
        <f t="shared" si="24"/>
        <v>64438.467016113209</v>
      </c>
    </row>
    <row r="271" spans="1:11">
      <c r="A271" s="5" t="s">
        <v>272</v>
      </c>
      <c r="B271" s="7">
        <v>4078</v>
      </c>
      <c r="C271" s="6">
        <v>301</v>
      </c>
      <c r="D271" s="23">
        <f t="shared" si="20"/>
        <v>20348.95286158329</v>
      </c>
      <c r="E271" s="23">
        <f t="shared" si="21"/>
        <v>18577.724400814575</v>
      </c>
      <c r="F271" s="23">
        <f t="shared" si="22"/>
        <v>18811.671087533156</v>
      </c>
      <c r="G271" s="17">
        <f t="shared" si="23"/>
        <v>57738.348349931017</v>
      </c>
      <c r="H271" s="25">
        <v>34840.51</v>
      </c>
      <c r="I271" s="14">
        <v>59704.14</v>
      </c>
      <c r="J271" s="26">
        <v>35528.42</v>
      </c>
      <c r="K271" s="29">
        <f t="shared" si="24"/>
        <v>93266.768349931022</v>
      </c>
    </row>
    <row r="272" spans="1:11">
      <c r="A272" s="5" t="s">
        <v>273</v>
      </c>
      <c r="B272" s="7">
        <v>5244</v>
      </c>
      <c r="C272" s="6">
        <v>429</v>
      </c>
      <c r="D272" s="23">
        <f t="shared" si="20"/>
        <v>26167.216480172334</v>
      </c>
      <c r="E272" s="23">
        <f t="shared" si="21"/>
        <v>26477.886272257318</v>
      </c>
      <c r="F272" s="23">
        <f t="shared" si="22"/>
        <v>18811.671087533156</v>
      </c>
      <c r="G272" s="17">
        <f t="shared" si="23"/>
        <v>71456.773839962814</v>
      </c>
      <c r="H272" s="25">
        <v>40252.43</v>
      </c>
      <c r="I272" s="14">
        <v>73788.53</v>
      </c>
      <c r="J272" s="26">
        <v>43153.05</v>
      </c>
      <c r="K272" s="29">
        <f t="shared" si="24"/>
        <v>114609.82383996282</v>
      </c>
    </row>
    <row r="273" spans="1:11">
      <c r="A273" s="5" t="s">
        <v>274</v>
      </c>
      <c r="B273" s="7">
        <v>1691</v>
      </c>
      <c r="C273" s="6">
        <v>82</v>
      </c>
      <c r="D273" s="23">
        <f t="shared" si="20"/>
        <v>8437.9792273019484</v>
      </c>
      <c r="E273" s="23">
        <f t="shared" si="21"/>
        <v>5061.0411988930073</v>
      </c>
      <c r="F273" s="23">
        <f t="shared" si="22"/>
        <v>18811.671087533156</v>
      </c>
      <c r="G273" s="17">
        <f t="shared" si="23"/>
        <v>32310.69151372811</v>
      </c>
      <c r="H273" s="25">
        <v>22910.59</v>
      </c>
      <c r="I273" s="14">
        <v>33409.769999999997</v>
      </c>
      <c r="J273" s="26">
        <v>21186.65</v>
      </c>
      <c r="K273" s="29">
        <f t="shared" si="24"/>
        <v>53497.341513728112</v>
      </c>
    </row>
    <row r="274" spans="1:11">
      <c r="A274" s="5" t="s">
        <v>275</v>
      </c>
      <c r="B274" s="7">
        <v>127525</v>
      </c>
      <c r="C274" s="6">
        <v>9989</v>
      </c>
      <c r="D274" s="23">
        <f t="shared" si="20"/>
        <v>636341.39619259664</v>
      </c>
      <c r="E274" s="23">
        <f t="shared" si="21"/>
        <v>616521.22604563716</v>
      </c>
      <c r="F274" s="23">
        <f t="shared" si="22"/>
        <v>18811.671087533156</v>
      </c>
      <c r="G274" s="17">
        <f t="shared" si="23"/>
        <v>1271674.2933257669</v>
      </c>
      <c r="H274" s="25">
        <v>634877.27</v>
      </c>
      <c r="I274" s="14">
        <v>1311037.82</v>
      </c>
      <c r="J274" s="26">
        <v>721987.63</v>
      </c>
      <c r="K274" s="29">
        <f t="shared" si="24"/>
        <v>1993661.9233257668</v>
      </c>
    </row>
    <row r="275" spans="1:11">
      <c r="A275" s="5" t="s">
        <v>276</v>
      </c>
      <c r="B275" s="7">
        <v>1522</v>
      </c>
      <c r="C275" s="6">
        <v>100</v>
      </c>
      <c r="D275" s="23">
        <f t="shared" si="20"/>
        <v>7594.6802980210323</v>
      </c>
      <c r="E275" s="23">
        <f t="shared" si="21"/>
        <v>6172.0014620646434</v>
      </c>
      <c r="F275" s="23">
        <f t="shared" si="22"/>
        <v>18811.671087533156</v>
      </c>
      <c r="G275" s="17">
        <f t="shared" si="23"/>
        <v>32578.352847618829</v>
      </c>
      <c r="H275" s="25">
        <v>22036.58</v>
      </c>
      <c r="I275" s="14">
        <v>33663.06</v>
      </c>
      <c r="J275" s="26">
        <v>21239.45</v>
      </c>
      <c r="K275" s="29">
        <f t="shared" si="24"/>
        <v>53817.802847618834</v>
      </c>
    </row>
    <row r="276" spans="1:11">
      <c r="A276" s="5" t="s">
        <v>277</v>
      </c>
      <c r="B276" s="7">
        <v>2144</v>
      </c>
      <c r="C276" s="6">
        <v>133</v>
      </c>
      <c r="D276" s="23">
        <f t="shared" si="20"/>
        <v>10698.419552534226</v>
      </c>
      <c r="E276" s="23">
        <f t="shared" si="21"/>
        <v>8208.761944545975</v>
      </c>
      <c r="F276" s="23">
        <f t="shared" si="22"/>
        <v>18811.671087533156</v>
      </c>
      <c r="G276" s="17">
        <f t="shared" si="23"/>
        <v>37718.852584613356</v>
      </c>
      <c r="H276" s="25">
        <v>25157.32</v>
      </c>
      <c r="I276" s="14">
        <v>39035.919999999998</v>
      </c>
      <c r="J276" s="26">
        <v>24233.09</v>
      </c>
      <c r="K276" s="29">
        <f t="shared" si="24"/>
        <v>61951.942584613353</v>
      </c>
    </row>
    <row r="277" spans="1:11">
      <c r="A277" s="5" t="s">
        <v>278</v>
      </c>
      <c r="B277" s="7">
        <v>1355</v>
      </c>
      <c r="C277" s="6">
        <v>88</v>
      </c>
      <c r="D277" s="23">
        <f t="shared" si="20"/>
        <v>6761.3612377256886</v>
      </c>
      <c r="E277" s="23">
        <f t="shared" si="21"/>
        <v>5431.361286616886</v>
      </c>
      <c r="F277" s="23">
        <f t="shared" si="22"/>
        <v>18811.671087533156</v>
      </c>
      <c r="G277" s="17">
        <f t="shared" si="23"/>
        <v>31004.39361187573</v>
      </c>
      <c r="H277" s="25">
        <v>20999.63</v>
      </c>
      <c r="I277" s="14">
        <v>31928.21</v>
      </c>
      <c r="J277" s="26">
        <v>20280.060000000001</v>
      </c>
      <c r="K277" s="29">
        <f t="shared" si="24"/>
        <v>51284.453611875731</v>
      </c>
    </row>
    <row r="278" spans="1:11">
      <c r="A278" s="5" t="s">
        <v>279</v>
      </c>
      <c r="B278" s="7">
        <v>1203</v>
      </c>
      <c r="C278" s="6">
        <v>98</v>
      </c>
      <c r="D278" s="23">
        <f t="shared" si="20"/>
        <v>6002.891194822143</v>
      </c>
      <c r="E278" s="23">
        <f t="shared" si="21"/>
        <v>6048.5614328233505</v>
      </c>
      <c r="F278" s="23">
        <f t="shared" si="22"/>
        <v>18811.671087533156</v>
      </c>
      <c r="G278" s="17">
        <f t="shared" si="23"/>
        <v>30863.123715178648</v>
      </c>
      <c r="H278" s="25">
        <v>20510.78</v>
      </c>
      <c r="I278" s="14">
        <v>31954.25</v>
      </c>
      <c r="J278" s="26">
        <v>20241.72</v>
      </c>
      <c r="K278" s="29">
        <f t="shared" si="24"/>
        <v>51104.843715178649</v>
      </c>
    </row>
    <row r="279" spans="1:11">
      <c r="A279" s="5" t="s">
        <v>280</v>
      </c>
      <c r="B279" s="7">
        <v>28975</v>
      </c>
      <c r="C279" s="6">
        <v>2318</v>
      </c>
      <c r="D279" s="23">
        <f t="shared" si="20"/>
        <v>144583.35192848844</v>
      </c>
      <c r="E279" s="23">
        <f t="shared" si="21"/>
        <v>143066.99389065843</v>
      </c>
      <c r="F279" s="23">
        <f t="shared" si="22"/>
        <v>18811.671087533156</v>
      </c>
      <c r="G279" s="17">
        <f t="shared" si="23"/>
        <v>306462.01690668002</v>
      </c>
      <c r="H279" s="25">
        <v>155759.4</v>
      </c>
      <c r="I279" s="14">
        <v>315852.55</v>
      </c>
      <c r="J279" s="26">
        <v>175864.97</v>
      </c>
      <c r="K279" s="29">
        <f t="shared" si="24"/>
        <v>482326.98690668005</v>
      </c>
    </row>
    <row r="280" spans="1:11">
      <c r="A280" s="5" t="s">
        <v>281</v>
      </c>
      <c r="B280" s="7">
        <v>1382</v>
      </c>
      <c r="C280" s="6">
        <v>130</v>
      </c>
      <c r="D280" s="23">
        <f t="shared" si="20"/>
        <v>6896.0894690309242</v>
      </c>
      <c r="E280" s="23">
        <f t="shared" si="21"/>
        <v>8023.6019006840361</v>
      </c>
      <c r="F280" s="23">
        <f t="shared" si="22"/>
        <v>18811.671087533156</v>
      </c>
      <c r="G280" s="17">
        <f t="shared" si="23"/>
        <v>33731.36245724812</v>
      </c>
      <c r="H280" s="25">
        <v>21320.59</v>
      </c>
      <c r="I280" s="14">
        <v>34855.370000000003</v>
      </c>
      <c r="J280" s="26">
        <v>21781.99</v>
      </c>
      <c r="K280" s="29">
        <f t="shared" si="24"/>
        <v>55513.352457248126</v>
      </c>
    </row>
    <row r="281" spans="1:11">
      <c r="A281" s="5" t="s">
        <v>282</v>
      </c>
      <c r="B281" s="7">
        <v>163</v>
      </c>
      <c r="C281" s="6">
        <v>11</v>
      </c>
      <c r="D281" s="23">
        <f t="shared" si="20"/>
        <v>813.35932232419725</v>
      </c>
      <c r="E281" s="23">
        <f t="shared" si="21"/>
        <v>678.92016082711075</v>
      </c>
      <c r="F281" s="23">
        <f t="shared" si="22"/>
        <v>18811.671087533156</v>
      </c>
      <c r="G281" s="17">
        <f t="shared" si="23"/>
        <v>20303.950570684465</v>
      </c>
      <c r="H281" s="25">
        <v>15123.54</v>
      </c>
      <c r="I281" s="14">
        <v>20954.099999999999</v>
      </c>
      <c r="J281" s="26">
        <v>14217.09</v>
      </c>
      <c r="K281" s="29">
        <f t="shared" si="24"/>
        <v>34521.040570684461</v>
      </c>
    </row>
    <row r="282" spans="1:11">
      <c r="A282" s="5" t="s">
        <v>283</v>
      </c>
      <c r="B282" s="7">
        <v>1764</v>
      </c>
      <c r="C282" s="6">
        <v>104</v>
      </c>
      <c r="D282" s="23">
        <f t="shared" si="20"/>
        <v>8802.2444452753607</v>
      </c>
      <c r="E282" s="23">
        <f t="shared" si="21"/>
        <v>6418.8815205472292</v>
      </c>
      <c r="F282" s="23">
        <f t="shared" si="22"/>
        <v>18811.671087533156</v>
      </c>
      <c r="G282" s="17">
        <f t="shared" si="23"/>
        <v>34032.797053355745</v>
      </c>
      <c r="H282" s="25">
        <v>23320.43</v>
      </c>
      <c r="I282" s="14">
        <v>35227.15</v>
      </c>
      <c r="J282" s="26">
        <v>22141.040000000001</v>
      </c>
      <c r="K282" s="29">
        <f t="shared" si="24"/>
        <v>56173.837053355746</v>
      </c>
    </row>
    <row r="283" spans="1:11">
      <c r="A283" s="5" t="s">
        <v>284</v>
      </c>
      <c r="B283" s="7">
        <v>450</v>
      </c>
      <c r="C283" s="6">
        <v>54</v>
      </c>
      <c r="D283" s="23">
        <f t="shared" si="20"/>
        <v>2245.4705217539185</v>
      </c>
      <c r="E283" s="23">
        <f t="shared" si="21"/>
        <v>3332.8807895149071</v>
      </c>
      <c r="F283" s="23">
        <f t="shared" si="22"/>
        <v>18811.671087533156</v>
      </c>
      <c r="G283" s="17">
        <f t="shared" si="23"/>
        <v>24390.022398801979</v>
      </c>
      <c r="H283" s="25">
        <v>16688.849999999999</v>
      </c>
      <c r="I283" s="14">
        <v>25177.23</v>
      </c>
      <c r="J283" s="26">
        <v>16478.48</v>
      </c>
      <c r="K283" s="29">
        <f t="shared" si="24"/>
        <v>40868.502398801982</v>
      </c>
    </row>
    <row r="284" spans="1:11">
      <c r="A284" s="5" t="s">
        <v>285</v>
      </c>
      <c r="B284" s="7">
        <v>183</v>
      </c>
      <c r="C284" s="6">
        <v>12</v>
      </c>
      <c r="D284" s="23">
        <f t="shared" si="20"/>
        <v>913.15801217992691</v>
      </c>
      <c r="E284" s="23">
        <f t="shared" si="21"/>
        <v>740.6401754477572</v>
      </c>
      <c r="F284" s="23">
        <f t="shared" si="22"/>
        <v>18811.671087533156</v>
      </c>
      <c r="G284" s="17">
        <f t="shared" si="23"/>
        <v>20465.469275160838</v>
      </c>
      <c r="H284" s="25">
        <v>15222.3</v>
      </c>
      <c r="I284" s="14">
        <v>21120.49</v>
      </c>
      <c r="J284" s="26">
        <v>14309.92</v>
      </c>
      <c r="K284" s="29">
        <f t="shared" si="24"/>
        <v>34775.389275160836</v>
      </c>
    </row>
    <row r="285" spans="1:11">
      <c r="A285" s="5" t="s">
        <v>286</v>
      </c>
      <c r="B285" s="7">
        <v>7318</v>
      </c>
      <c r="C285" s="6">
        <v>1180</v>
      </c>
      <c r="D285" s="23">
        <f t="shared" si="20"/>
        <v>36516.340618211507</v>
      </c>
      <c r="E285" s="23">
        <f t="shared" si="21"/>
        <v>72829.61725236279</v>
      </c>
      <c r="F285" s="23">
        <f t="shared" si="22"/>
        <v>18811.671087533156</v>
      </c>
      <c r="G285" s="17">
        <f t="shared" si="23"/>
        <v>128157.62895810744</v>
      </c>
      <c r="H285" s="25">
        <v>50888.63</v>
      </c>
      <c r="I285" s="14">
        <v>132525.64000000001</v>
      </c>
      <c r="J285" s="26">
        <v>73784.070000000007</v>
      </c>
      <c r="K285" s="29">
        <f t="shared" si="24"/>
        <v>201941.69895810744</v>
      </c>
    </row>
    <row r="286" spans="1:11">
      <c r="A286" s="5" t="s">
        <v>287</v>
      </c>
      <c r="B286" s="7">
        <v>4869</v>
      </c>
      <c r="C286" s="6">
        <v>397</v>
      </c>
      <c r="D286" s="23">
        <f t="shared" si="20"/>
        <v>24295.991045377403</v>
      </c>
      <c r="E286" s="23">
        <f t="shared" si="21"/>
        <v>24502.845804396635</v>
      </c>
      <c r="F286" s="23">
        <f t="shared" si="22"/>
        <v>18811.671087533156</v>
      </c>
      <c r="G286" s="17">
        <f t="shared" si="23"/>
        <v>67610.507937307193</v>
      </c>
      <c r="H286" s="25">
        <v>38311.839999999997</v>
      </c>
      <c r="I286" s="14">
        <v>69552.460000000006</v>
      </c>
      <c r="J286" s="26">
        <v>40824.94</v>
      </c>
      <c r="K286" s="29">
        <f t="shared" si="24"/>
        <v>108435.4479373072</v>
      </c>
    </row>
    <row r="287" spans="1:11">
      <c r="A287" s="5" t="s">
        <v>288</v>
      </c>
      <c r="B287" s="7">
        <v>2655</v>
      </c>
      <c r="C287" s="6">
        <v>222</v>
      </c>
      <c r="D287" s="23">
        <f t="shared" si="20"/>
        <v>13248.276078348121</v>
      </c>
      <c r="E287" s="23">
        <f t="shared" si="21"/>
        <v>13701.843245783508</v>
      </c>
      <c r="F287" s="23">
        <f t="shared" si="22"/>
        <v>18811.671087533156</v>
      </c>
      <c r="G287" s="17">
        <f t="shared" si="23"/>
        <v>45761.790411664784</v>
      </c>
      <c r="H287" s="25">
        <v>27458.38</v>
      </c>
      <c r="I287" s="14">
        <v>47118.78</v>
      </c>
      <c r="J287" s="26">
        <v>28525.29</v>
      </c>
      <c r="K287" s="29">
        <f t="shared" si="24"/>
        <v>74287.080411664792</v>
      </c>
    </row>
    <row r="288" spans="1:11">
      <c r="A288" s="5" t="s">
        <v>289</v>
      </c>
      <c r="B288" s="7">
        <v>9206</v>
      </c>
      <c r="C288" s="6">
        <v>917</v>
      </c>
      <c r="D288" s="23">
        <f t="shared" si="20"/>
        <v>45937.336940592395</v>
      </c>
      <c r="E288" s="23">
        <f t="shared" si="21"/>
        <v>56597.253407132775</v>
      </c>
      <c r="F288" s="23">
        <f t="shared" si="22"/>
        <v>18811.671087533156</v>
      </c>
      <c r="G288" s="17">
        <f t="shared" si="23"/>
        <v>121346.26143525832</v>
      </c>
      <c r="H288" s="25">
        <v>59924.959999999999</v>
      </c>
      <c r="I288" s="14">
        <v>125239.29</v>
      </c>
      <c r="J288" s="26">
        <v>70896.460000000006</v>
      </c>
      <c r="K288" s="29">
        <f t="shared" si="24"/>
        <v>192242.72143525834</v>
      </c>
    </row>
    <row r="289" spans="1:11">
      <c r="A289" s="5" t="s">
        <v>290</v>
      </c>
      <c r="B289" s="7">
        <v>4892</v>
      </c>
      <c r="C289" s="6">
        <v>366</v>
      </c>
      <c r="D289" s="23">
        <f t="shared" si="20"/>
        <v>24410.759538711489</v>
      </c>
      <c r="E289" s="23">
        <f t="shared" si="21"/>
        <v>22589.525351156593</v>
      </c>
      <c r="F289" s="23">
        <f t="shared" si="22"/>
        <v>18811.671087533156</v>
      </c>
      <c r="G289" s="17">
        <f t="shared" si="23"/>
        <v>65811.95597740123</v>
      </c>
      <c r="H289" s="25">
        <v>39037.71</v>
      </c>
      <c r="I289" s="14">
        <v>67998.649999999994</v>
      </c>
      <c r="J289" s="26">
        <v>40074.44</v>
      </c>
      <c r="K289" s="29">
        <f t="shared" si="24"/>
        <v>105886.39597740123</v>
      </c>
    </row>
    <row r="290" spans="1:11">
      <c r="A290" s="5" t="s">
        <v>291</v>
      </c>
      <c r="B290" s="7">
        <v>660</v>
      </c>
      <c r="C290" s="6">
        <v>40</v>
      </c>
      <c r="D290" s="23">
        <f t="shared" si="20"/>
        <v>3293.3567652390807</v>
      </c>
      <c r="E290" s="23">
        <f t="shared" si="21"/>
        <v>2468.8005848258572</v>
      </c>
      <c r="F290" s="23">
        <f t="shared" si="22"/>
        <v>18811.671087533156</v>
      </c>
      <c r="G290" s="17">
        <f t="shared" si="23"/>
        <v>24573.828437598095</v>
      </c>
      <c r="H290" s="25">
        <v>17686.310000000001</v>
      </c>
      <c r="I290" s="14">
        <v>25414.94</v>
      </c>
      <c r="J290" s="26">
        <v>16693.96</v>
      </c>
      <c r="K290" s="29">
        <f t="shared" si="24"/>
        <v>41267.788437598094</v>
      </c>
    </row>
    <row r="291" spans="1:11">
      <c r="A291" s="5" t="s">
        <v>292</v>
      </c>
      <c r="B291" s="7">
        <v>20786</v>
      </c>
      <c r="C291" s="6">
        <v>1808</v>
      </c>
      <c r="D291" s="23">
        <f t="shared" si="20"/>
        <v>103720.7783670599</v>
      </c>
      <c r="E291" s="23">
        <f t="shared" si="21"/>
        <v>111589.78643412875</v>
      </c>
      <c r="F291" s="23">
        <f t="shared" si="22"/>
        <v>18811.671087533156</v>
      </c>
      <c r="G291" s="17">
        <f t="shared" si="23"/>
        <v>234122.2358887218</v>
      </c>
      <c r="H291" s="25">
        <v>113298.54</v>
      </c>
      <c r="I291" s="14">
        <v>240064.87</v>
      </c>
      <c r="J291" s="26">
        <v>133876.94</v>
      </c>
      <c r="K291" s="29">
        <f t="shared" si="24"/>
        <v>367999.17588872183</v>
      </c>
    </row>
    <row r="292" spans="1:11">
      <c r="A292" s="5" t="s">
        <v>293</v>
      </c>
      <c r="B292" s="7">
        <v>6697</v>
      </c>
      <c r="C292" s="6">
        <v>656</v>
      </c>
      <c r="D292" s="23">
        <f t="shared" si="20"/>
        <v>33417.591298191095</v>
      </c>
      <c r="E292" s="23">
        <f t="shared" si="21"/>
        <v>40488.329591144058</v>
      </c>
      <c r="F292" s="23">
        <f t="shared" si="22"/>
        <v>18811.671087533156</v>
      </c>
      <c r="G292" s="17">
        <f t="shared" si="23"/>
        <v>92717.591976868309</v>
      </c>
      <c r="H292" s="25">
        <v>46884.01</v>
      </c>
      <c r="I292" s="14">
        <v>95571.07</v>
      </c>
      <c r="J292" s="26">
        <v>54789.13</v>
      </c>
      <c r="K292" s="29">
        <f t="shared" si="24"/>
        <v>147506.72197686831</v>
      </c>
    </row>
    <row r="293" spans="1:11">
      <c r="A293" s="5" t="s">
        <v>294</v>
      </c>
      <c r="B293" s="7">
        <v>151</v>
      </c>
      <c r="C293" s="6">
        <v>14</v>
      </c>
      <c r="D293" s="23">
        <f t="shared" si="20"/>
        <v>753.48010841075939</v>
      </c>
      <c r="E293" s="23">
        <f t="shared" si="21"/>
        <v>864.08020468904999</v>
      </c>
      <c r="F293" s="23">
        <f t="shared" si="22"/>
        <v>18811.671087533156</v>
      </c>
      <c r="G293" s="17">
        <f t="shared" si="23"/>
        <v>20429.231400632965</v>
      </c>
      <c r="H293" s="25">
        <v>15044.54</v>
      </c>
      <c r="I293" s="14">
        <v>21032.26</v>
      </c>
      <c r="J293" s="26">
        <v>14247.1</v>
      </c>
      <c r="K293" s="29">
        <f t="shared" si="24"/>
        <v>34676.331400632967</v>
      </c>
    </row>
    <row r="294" spans="1:11">
      <c r="A294" s="5" t="s">
        <v>295</v>
      </c>
      <c r="B294" s="7">
        <v>1310</v>
      </c>
      <c r="C294" s="6">
        <v>99</v>
      </c>
      <c r="D294" s="23">
        <f t="shared" si="20"/>
        <v>6536.8141855502972</v>
      </c>
      <c r="E294" s="23">
        <f t="shared" si="21"/>
        <v>6110.2814474439965</v>
      </c>
      <c r="F294" s="23">
        <f t="shared" si="22"/>
        <v>18811.671087533156</v>
      </c>
      <c r="G294" s="17">
        <f t="shared" si="23"/>
        <v>31458.766720527448</v>
      </c>
      <c r="H294" s="25">
        <v>20915.68</v>
      </c>
      <c r="I294" s="14">
        <v>32546.799999999999</v>
      </c>
      <c r="J294" s="26">
        <v>20586.05</v>
      </c>
      <c r="K294" s="29">
        <f t="shared" si="24"/>
        <v>52044.816720527451</v>
      </c>
    </row>
    <row r="295" spans="1:11">
      <c r="A295" s="5" t="s">
        <v>296</v>
      </c>
      <c r="B295" s="7">
        <v>845</v>
      </c>
      <c r="C295" s="6">
        <v>27</v>
      </c>
      <c r="D295" s="23">
        <f t="shared" si="20"/>
        <v>4216.4946464045806</v>
      </c>
      <c r="E295" s="23">
        <f t="shared" si="21"/>
        <v>1666.4403947574535</v>
      </c>
      <c r="F295" s="23">
        <f t="shared" si="22"/>
        <v>18811.671087533156</v>
      </c>
      <c r="G295" s="17">
        <f t="shared" si="23"/>
        <v>24694.606128695188</v>
      </c>
      <c r="H295" s="25">
        <v>18654.13</v>
      </c>
      <c r="I295" s="14">
        <v>25557.19</v>
      </c>
      <c r="J295" s="26">
        <v>16847.73</v>
      </c>
      <c r="K295" s="29">
        <f t="shared" si="24"/>
        <v>41542.336128695184</v>
      </c>
    </row>
    <row r="296" spans="1:11">
      <c r="A296" s="5" t="s">
        <v>297</v>
      </c>
      <c r="B296" s="7">
        <v>949</v>
      </c>
      <c r="C296" s="6">
        <v>69</v>
      </c>
      <c r="D296" s="23">
        <f t="shared" si="20"/>
        <v>4735.4478336543752</v>
      </c>
      <c r="E296" s="23">
        <f t="shared" si="21"/>
        <v>4258.6810088246039</v>
      </c>
      <c r="F296" s="23">
        <f t="shared" si="22"/>
        <v>18811.671087533156</v>
      </c>
      <c r="G296" s="17">
        <f t="shared" si="23"/>
        <v>27805.799930012134</v>
      </c>
      <c r="H296" s="25">
        <v>19128.169999999998</v>
      </c>
      <c r="I296" s="14">
        <v>28638.39</v>
      </c>
      <c r="J296" s="26">
        <v>18440.57</v>
      </c>
      <c r="K296" s="29">
        <f t="shared" si="24"/>
        <v>46246.369930012137</v>
      </c>
    </row>
    <row r="297" spans="1:11">
      <c r="A297" s="5" t="s">
        <v>298</v>
      </c>
      <c r="B297" s="7">
        <v>832</v>
      </c>
      <c r="C297" s="6">
        <v>46</v>
      </c>
      <c r="D297" s="23">
        <f t="shared" si="20"/>
        <v>4151.6254979983569</v>
      </c>
      <c r="E297" s="23">
        <f t="shared" si="21"/>
        <v>2839.1206725497359</v>
      </c>
      <c r="F297" s="23">
        <f t="shared" si="22"/>
        <v>18811.671087533156</v>
      </c>
      <c r="G297" s="17">
        <f t="shared" si="23"/>
        <v>25802.417258081248</v>
      </c>
      <c r="H297" s="25">
        <v>18387.490000000002</v>
      </c>
      <c r="I297" s="14">
        <v>26572.46</v>
      </c>
      <c r="J297" s="26">
        <v>17344.87</v>
      </c>
      <c r="K297" s="29">
        <f t="shared" si="24"/>
        <v>43147.287258081247</v>
      </c>
    </row>
    <row r="298" spans="1:11">
      <c r="A298" s="5" t="s">
        <v>299</v>
      </c>
      <c r="B298" s="7">
        <v>364</v>
      </c>
      <c r="C298" s="6">
        <v>43</v>
      </c>
      <c r="D298" s="23">
        <f t="shared" si="20"/>
        <v>1816.3361553742809</v>
      </c>
      <c r="E298" s="23">
        <f t="shared" si="21"/>
        <v>2653.9606286877965</v>
      </c>
      <c r="F298" s="23">
        <f t="shared" si="22"/>
        <v>18811.671087533156</v>
      </c>
      <c r="G298" s="17">
        <f t="shared" si="23"/>
        <v>23281.967871595232</v>
      </c>
      <c r="H298" s="25">
        <v>16155.56</v>
      </c>
      <c r="I298" s="14">
        <v>24060.6</v>
      </c>
      <c r="J298" s="26">
        <v>15878.56</v>
      </c>
      <c r="K298" s="29">
        <f t="shared" si="24"/>
        <v>39160.52787159523</v>
      </c>
    </row>
    <row r="299" spans="1:11">
      <c r="A299" s="5" t="s">
        <v>300</v>
      </c>
      <c r="B299" s="7">
        <v>655</v>
      </c>
      <c r="C299" s="6">
        <v>29</v>
      </c>
      <c r="D299" s="23">
        <f t="shared" si="20"/>
        <v>3268.4070927751486</v>
      </c>
      <c r="E299" s="23">
        <f t="shared" si="21"/>
        <v>1789.8804239987464</v>
      </c>
      <c r="F299" s="23">
        <f t="shared" si="22"/>
        <v>18811.671087533156</v>
      </c>
      <c r="G299" s="17">
        <f t="shared" si="23"/>
        <v>23869.958604307052</v>
      </c>
      <c r="H299" s="25">
        <v>17730.75</v>
      </c>
      <c r="I299" s="14">
        <v>24673.119999999999</v>
      </c>
      <c r="J299" s="26">
        <v>16315.25</v>
      </c>
      <c r="K299" s="29">
        <f t="shared" si="24"/>
        <v>40185.208604307052</v>
      </c>
    </row>
    <row r="300" spans="1:11">
      <c r="A300" s="5" t="s">
        <v>301</v>
      </c>
      <c r="B300" s="7">
        <v>2177</v>
      </c>
      <c r="C300" s="6">
        <v>124</v>
      </c>
      <c r="D300" s="23">
        <f t="shared" si="20"/>
        <v>10863.08739079618</v>
      </c>
      <c r="E300" s="23">
        <f t="shared" si="21"/>
        <v>7653.2818129601574</v>
      </c>
      <c r="F300" s="23">
        <f t="shared" si="22"/>
        <v>18811.671087533156</v>
      </c>
      <c r="G300" s="17">
        <f t="shared" si="23"/>
        <v>37328.040291289493</v>
      </c>
      <c r="H300" s="25">
        <v>25093.13</v>
      </c>
      <c r="I300" s="14">
        <v>38539.599999999999</v>
      </c>
      <c r="J300" s="26">
        <v>23988.51</v>
      </c>
      <c r="K300" s="29">
        <f t="shared" si="24"/>
        <v>61316.550291289488</v>
      </c>
    </row>
    <row r="301" spans="1:11">
      <c r="A301" s="5" t="s">
        <v>302</v>
      </c>
      <c r="B301" s="7">
        <v>880</v>
      </c>
      <c r="C301" s="6">
        <v>56</v>
      </c>
      <c r="D301" s="23">
        <f t="shared" si="20"/>
        <v>4391.1423536521079</v>
      </c>
      <c r="E301" s="23">
        <f t="shared" si="21"/>
        <v>3456.3208187562</v>
      </c>
      <c r="F301" s="23">
        <f t="shared" si="22"/>
        <v>18811.671087533156</v>
      </c>
      <c r="G301" s="17">
        <f t="shared" si="23"/>
        <v>26659.134259941464</v>
      </c>
      <c r="H301" s="25">
        <v>18797.330000000002</v>
      </c>
      <c r="I301" s="14">
        <v>27563.78</v>
      </c>
      <c r="J301" s="26">
        <v>17876.2</v>
      </c>
      <c r="K301" s="29">
        <f t="shared" si="24"/>
        <v>44535.334259941461</v>
      </c>
    </row>
    <row r="302" spans="1:11">
      <c r="A302" s="5" t="s">
        <v>303</v>
      </c>
      <c r="B302" s="7">
        <v>3888</v>
      </c>
      <c r="C302" s="6">
        <v>455</v>
      </c>
      <c r="D302" s="23">
        <f t="shared" si="20"/>
        <v>19400.86530795386</v>
      </c>
      <c r="E302" s="23">
        <f t="shared" si="21"/>
        <v>28082.606652394126</v>
      </c>
      <c r="F302" s="23">
        <f t="shared" si="22"/>
        <v>18811.671087533156</v>
      </c>
      <c r="G302" s="17">
        <f t="shared" si="23"/>
        <v>66295.143047881138</v>
      </c>
      <c r="H302" s="25">
        <v>33848</v>
      </c>
      <c r="I302" s="14">
        <v>68492.84</v>
      </c>
      <c r="J302" s="26">
        <v>39888.080000000002</v>
      </c>
      <c r="K302" s="29">
        <f t="shared" si="24"/>
        <v>106183.22304788114</v>
      </c>
    </row>
    <row r="303" spans="1:11">
      <c r="A303" s="5" t="s">
        <v>304</v>
      </c>
      <c r="B303" s="7">
        <v>1202</v>
      </c>
      <c r="C303" s="6">
        <v>150</v>
      </c>
      <c r="D303" s="23">
        <f t="shared" si="20"/>
        <v>5997.9012603293568</v>
      </c>
      <c r="E303" s="23">
        <f t="shared" si="21"/>
        <v>9258.0021930969651</v>
      </c>
      <c r="F303" s="23">
        <f t="shared" si="22"/>
        <v>18811.671087533156</v>
      </c>
      <c r="G303" s="17">
        <f t="shared" si="23"/>
        <v>34067.574540959482</v>
      </c>
      <c r="H303" s="25">
        <v>20495.96</v>
      </c>
      <c r="I303" s="14">
        <v>35246.339999999997</v>
      </c>
      <c r="J303" s="26">
        <v>21905.3</v>
      </c>
      <c r="K303" s="29">
        <f t="shared" si="24"/>
        <v>55972.874540959485</v>
      </c>
    </row>
    <row r="304" spans="1:11">
      <c r="A304" s="5" t="s">
        <v>305</v>
      </c>
      <c r="B304" s="7">
        <v>330</v>
      </c>
      <c r="C304" s="6">
        <v>32</v>
      </c>
      <c r="D304" s="23">
        <f t="shared" si="20"/>
        <v>1646.6783826195403</v>
      </c>
      <c r="E304" s="23">
        <f t="shared" si="21"/>
        <v>1975.0404678606858</v>
      </c>
      <c r="F304" s="23">
        <f t="shared" si="22"/>
        <v>18811.671087533156</v>
      </c>
      <c r="G304" s="17">
        <f t="shared" si="23"/>
        <v>22433.389938013381</v>
      </c>
      <c r="H304" s="25">
        <v>16071.62</v>
      </c>
      <c r="I304" s="14">
        <v>23169.88</v>
      </c>
      <c r="J304" s="26">
        <v>15411.97</v>
      </c>
      <c r="K304" s="29">
        <f t="shared" si="24"/>
        <v>37845.359938013382</v>
      </c>
    </row>
    <row r="305" spans="1:11">
      <c r="A305" s="5" t="s">
        <v>306</v>
      </c>
      <c r="B305" s="7">
        <v>2256</v>
      </c>
      <c r="C305" s="6">
        <v>165</v>
      </c>
      <c r="D305" s="23">
        <f t="shared" si="20"/>
        <v>11257.292215726313</v>
      </c>
      <c r="E305" s="23">
        <f t="shared" si="21"/>
        <v>10183.802412406661</v>
      </c>
      <c r="F305" s="23">
        <f t="shared" si="22"/>
        <v>18811.671087533156</v>
      </c>
      <c r="G305" s="17">
        <f t="shared" si="23"/>
        <v>40252.76571566613</v>
      </c>
      <c r="H305" s="25">
        <v>25591.86</v>
      </c>
      <c r="I305" s="14">
        <v>41531.42</v>
      </c>
      <c r="J305" s="26">
        <v>25533.97</v>
      </c>
      <c r="K305" s="29">
        <f t="shared" si="24"/>
        <v>65786.735715666131</v>
      </c>
    </row>
    <row r="306" spans="1:11">
      <c r="A306" s="5" t="s">
        <v>307</v>
      </c>
      <c r="B306" s="7">
        <v>1733</v>
      </c>
      <c r="C306" s="6">
        <v>74</v>
      </c>
      <c r="D306" s="23">
        <f t="shared" si="20"/>
        <v>8647.5564759989811</v>
      </c>
      <c r="E306" s="23">
        <f t="shared" si="21"/>
        <v>4567.2810819278357</v>
      </c>
      <c r="F306" s="23">
        <f t="shared" si="22"/>
        <v>18811.671087533156</v>
      </c>
      <c r="G306" s="17">
        <f t="shared" si="23"/>
        <v>32026.508645459973</v>
      </c>
      <c r="H306" s="25">
        <v>23137.73</v>
      </c>
      <c r="I306" s="14">
        <v>33156.86</v>
      </c>
      <c r="J306" s="26">
        <v>21080.35</v>
      </c>
      <c r="K306" s="29">
        <f t="shared" si="24"/>
        <v>53106.858645459972</v>
      </c>
    </row>
    <row r="307" spans="1:11">
      <c r="A307" s="5" t="s">
        <v>308</v>
      </c>
      <c r="B307" s="7">
        <v>506</v>
      </c>
      <c r="C307" s="6">
        <v>20</v>
      </c>
      <c r="D307" s="23">
        <f t="shared" si="20"/>
        <v>2524.9068533499621</v>
      </c>
      <c r="E307" s="23">
        <f t="shared" si="21"/>
        <v>1234.4002924129286</v>
      </c>
      <c r="F307" s="23">
        <f t="shared" si="22"/>
        <v>18811.671087533156</v>
      </c>
      <c r="G307" s="17">
        <f t="shared" si="23"/>
        <v>22570.978233296046</v>
      </c>
      <c r="H307" s="25">
        <v>16861.68</v>
      </c>
      <c r="I307" s="14">
        <v>23237.200000000001</v>
      </c>
      <c r="J307" s="26">
        <v>15516.15</v>
      </c>
      <c r="K307" s="29">
        <f t="shared" si="24"/>
        <v>38087.128233296047</v>
      </c>
    </row>
    <row r="308" spans="1:11">
      <c r="A308" s="5" t="s">
        <v>309</v>
      </c>
      <c r="B308" s="7">
        <v>11486</v>
      </c>
      <c r="C308" s="6">
        <v>843</v>
      </c>
      <c r="D308" s="23">
        <f t="shared" si="20"/>
        <v>57314.387584145581</v>
      </c>
      <c r="E308" s="23">
        <f t="shared" si="21"/>
        <v>52029.972325204944</v>
      </c>
      <c r="F308" s="23">
        <f t="shared" si="22"/>
        <v>18811.671087533156</v>
      </c>
      <c r="G308" s="17">
        <f t="shared" si="23"/>
        <v>128156.03099688367</v>
      </c>
      <c r="H308" s="25">
        <v>70733.990000000005</v>
      </c>
      <c r="I308" s="14">
        <v>132298.39000000001</v>
      </c>
      <c r="J308" s="26">
        <v>75459.92</v>
      </c>
      <c r="K308" s="29">
        <f t="shared" si="24"/>
        <v>203615.95099688368</v>
      </c>
    </row>
    <row r="309" spans="1:11">
      <c r="A309" s="5" t="s">
        <v>310</v>
      </c>
      <c r="B309" s="7">
        <v>17225</v>
      </c>
      <c r="C309" s="6">
        <v>1664</v>
      </c>
      <c r="D309" s="23">
        <f t="shared" si="20"/>
        <v>85951.621638247219</v>
      </c>
      <c r="E309" s="23">
        <f t="shared" si="21"/>
        <v>102702.10432875567</v>
      </c>
      <c r="F309" s="23">
        <f t="shared" si="22"/>
        <v>18811.671087533156</v>
      </c>
      <c r="G309" s="17">
        <f t="shared" si="23"/>
        <v>207465.39705453604</v>
      </c>
      <c r="H309" s="25">
        <v>97536.82</v>
      </c>
      <c r="I309" s="14">
        <v>213316.35</v>
      </c>
      <c r="J309" s="26">
        <v>118864.34</v>
      </c>
      <c r="K309" s="29">
        <f t="shared" si="24"/>
        <v>326329.737054536</v>
      </c>
    </row>
    <row r="310" spans="1:11">
      <c r="A310" s="5" t="s">
        <v>311</v>
      </c>
      <c r="B310" s="7">
        <v>222</v>
      </c>
      <c r="C310" s="6">
        <v>20</v>
      </c>
      <c r="D310" s="23">
        <f t="shared" si="20"/>
        <v>1107.7654573985999</v>
      </c>
      <c r="E310" s="23">
        <f t="shared" si="21"/>
        <v>1234.4002924129286</v>
      </c>
      <c r="F310" s="23">
        <f t="shared" si="22"/>
        <v>18811.671087533156</v>
      </c>
      <c r="G310" s="17">
        <f t="shared" si="23"/>
        <v>21153.836837344683</v>
      </c>
      <c r="H310" s="25">
        <v>15409.94</v>
      </c>
      <c r="I310" s="14">
        <v>21830.37</v>
      </c>
      <c r="J310" s="26">
        <v>14685.89</v>
      </c>
      <c r="K310" s="29">
        <f t="shared" si="24"/>
        <v>35839.726837344686</v>
      </c>
    </row>
    <row r="311" spans="1:11">
      <c r="A311" s="5" t="s">
        <v>312</v>
      </c>
      <c r="B311" s="7">
        <v>2028</v>
      </c>
      <c r="C311" s="6">
        <v>191</v>
      </c>
      <c r="D311" s="23">
        <f t="shared" si="20"/>
        <v>10119.587151370994</v>
      </c>
      <c r="E311" s="23">
        <f t="shared" si="21"/>
        <v>11788.522792543468</v>
      </c>
      <c r="F311" s="23">
        <f t="shared" si="22"/>
        <v>18811.671087533156</v>
      </c>
      <c r="G311" s="17">
        <f t="shared" si="23"/>
        <v>40719.781031447616</v>
      </c>
      <c r="H311" s="25">
        <v>24470.959999999999</v>
      </c>
      <c r="I311" s="14">
        <v>42114.64</v>
      </c>
      <c r="J311" s="26">
        <v>25738.52</v>
      </c>
      <c r="K311" s="29">
        <f t="shared" si="24"/>
        <v>66458.301031447612</v>
      </c>
    </row>
    <row r="312" spans="1:11">
      <c r="A312" s="5" t="s">
        <v>313</v>
      </c>
      <c r="B312" s="7">
        <v>115</v>
      </c>
      <c r="C312" s="6">
        <v>7</v>
      </c>
      <c r="D312" s="23">
        <f t="shared" si="20"/>
        <v>573.8424666704459</v>
      </c>
      <c r="E312" s="23">
        <f t="shared" si="21"/>
        <v>432.040102344525</v>
      </c>
      <c r="F312" s="23">
        <f t="shared" si="22"/>
        <v>18811.671087533156</v>
      </c>
      <c r="G312" s="17">
        <f t="shared" si="23"/>
        <v>19817.553656548127</v>
      </c>
      <c r="H312" s="25">
        <v>14891.46</v>
      </c>
      <c r="I312" s="14">
        <v>20483.650000000001</v>
      </c>
      <c r="J312" s="26">
        <v>13960.92</v>
      </c>
      <c r="K312" s="29">
        <f t="shared" si="24"/>
        <v>33778.473656548129</v>
      </c>
    </row>
    <row r="313" spans="1:11">
      <c r="A313" s="5" t="s">
        <v>314</v>
      </c>
      <c r="B313" s="7">
        <v>2427</v>
      </c>
      <c r="C313" s="6">
        <v>196</v>
      </c>
      <c r="D313" s="23">
        <f t="shared" si="20"/>
        <v>12110.571013992801</v>
      </c>
      <c r="E313" s="23">
        <f t="shared" si="21"/>
        <v>12097.122865646701</v>
      </c>
      <c r="F313" s="23">
        <f t="shared" si="22"/>
        <v>18811.671087533156</v>
      </c>
      <c r="G313" s="17">
        <f t="shared" si="23"/>
        <v>43019.36496717266</v>
      </c>
      <c r="H313" s="25">
        <v>26381.919999999998</v>
      </c>
      <c r="I313" s="14">
        <v>44471.519999999997</v>
      </c>
      <c r="J313" s="26">
        <v>27102.62</v>
      </c>
      <c r="K313" s="29">
        <f t="shared" si="24"/>
        <v>70121.984967172655</v>
      </c>
    </row>
    <row r="314" spans="1:11">
      <c r="A314" s="5" t="s">
        <v>315</v>
      </c>
      <c r="B314" s="7">
        <v>1912</v>
      </c>
      <c r="C314" s="6">
        <v>178</v>
      </c>
      <c r="D314" s="23">
        <f t="shared" si="20"/>
        <v>9540.7547502077614</v>
      </c>
      <c r="E314" s="23">
        <f t="shared" si="21"/>
        <v>10986.162602475064</v>
      </c>
      <c r="F314" s="23">
        <f t="shared" si="22"/>
        <v>18811.671087533156</v>
      </c>
      <c r="G314" s="17">
        <f t="shared" si="23"/>
        <v>39338.588440215979</v>
      </c>
      <c r="H314" s="25">
        <v>23552.51</v>
      </c>
      <c r="I314" s="14">
        <v>40495.79</v>
      </c>
      <c r="J314" s="26">
        <v>24852.959999999999</v>
      </c>
      <c r="K314" s="29">
        <f t="shared" si="24"/>
        <v>64191.548440215978</v>
      </c>
    </row>
    <row r="315" spans="1:11">
      <c r="A315" s="5" t="s">
        <v>316</v>
      </c>
      <c r="B315" s="7">
        <v>1693</v>
      </c>
      <c r="C315" s="6">
        <v>145</v>
      </c>
      <c r="D315" s="23">
        <f t="shared" si="20"/>
        <v>8447.9590962875209</v>
      </c>
      <c r="E315" s="23">
        <f t="shared" si="21"/>
        <v>8949.4021199937324</v>
      </c>
      <c r="F315" s="23">
        <f t="shared" si="22"/>
        <v>18811.671087533156</v>
      </c>
      <c r="G315" s="17">
        <f t="shared" si="23"/>
        <v>36209.032303814412</v>
      </c>
      <c r="H315" s="25">
        <v>22915.52</v>
      </c>
      <c r="I315" s="14">
        <v>37495.019999999997</v>
      </c>
      <c r="J315" s="26">
        <v>23259.25</v>
      </c>
      <c r="K315" s="29">
        <f t="shared" si="24"/>
        <v>59468.282303814412</v>
      </c>
    </row>
    <row r="316" spans="1:11">
      <c r="A316" s="5" t="s">
        <v>317</v>
      </c>
      <c r="B316" s="7">
        <v>386</v>
      </c>
      <c r="C316" s="6">
        <v>17</v>
      </c>
      <c r="D316" s="23">
        <f t="shared" si="20"/>
        <v>1926.1147142155837</v>
      </c>
      <c r="E316" s="23">
        <f t="shared" si="21"/>
        <v>1049.2402485509892</v>
      </c>
      <c r="F316" s="23">
        <f t="shared" si="22"/>
        <v>18811.671087533156</v>
      </c>
      <c r="G316" s="17">
        <f t="shared" si="23"/>
        <v>21787.02605029973</v>
      </c>
      <c r="H316" s="25">
        <v>16333.33</v>
      </c>
      <c r="I316" s="14">
        <v>22532.65</v>
      </c>
      <c r="J316" s="26">
        <v>15116.46</v>
      </c>
      <c r="K316" s="29">
        <f t="shared" si="24"/>
        <v>36903.486050299733</v>
      </c>
    </row>
    <row r="317" spans="1:11">
      <c r="A317" s="5" t="s">
        <v>318</v>
      </c>
      <c r="B317" s="7">
        <v>14714</v>
      </c>
      <c r="C317" s="6">
        <v>1463</v>
      </c>
      <c r="D317" s="23">
        <f t="shared" si="20"/>
        <v>73421.89612686036</v>
      </c>
      <c r="E317" s="23">
        <f t="shared" si="21"/>
        <v>90296.381390005728</v>
      </c>
      <c r="F317" s="23">
        <f t="shared" si="22"/>
        <v>18811.671087533156</v>
      </c>
      <c r="G317" s="17">
        <f t="shared" si="23"/>
        <v>182529.94860439925</v>
      </c>
      <c r="H317" s="25">
        <v>85374.81</v>
      </c>
      <c r="I317" s="14">
        <v>188055.71</v>
      </c>
      <c r="J317" s="26">
        <v>105035.96</v>
      </c>
      <c r="K317" s="29">
        <f t="shared" si="24"/>
        <v>287565.90860439924</v>
      </c>
    </row>
    <row r="318" spans="1:11">
      <c r="A318" s="5" t="s">
        <v>319</v>
      </c>
      <c r="B318" s="7">
        <v>1626</v>
      </c>
      <c r="C318" s="6">
        <v>78</v>
      </c>
      <c r="D318" s="23">
        <f t="shared" si="20"/>
        <v>8113.6334852708269</v>
      </c>
      <c r="E318" s="23">
        <f t="shared" si="21"/>
        <v>4814.1611404104215</v>
      </c>
      <c r="F318" s="23">
        <f t="shared" si="22"/>
        <v>18811.671087533156</v>
      </c>
      <c r="G318" s="17">
        <f t="shared" si="23"/>
        <v>31739.465713214406</v>
      </c>
      <c r="H318" s="25">
        <v>21834.13</v>
      </c>
      <c r="I318" s="14">
        <v>32682.59</v>
      </c>
      <c r="J318" s="26">
        <v>20778.97</v>
      </c>
      <c r="K318" s="29">
        <f t="shared" si="24"/>
        <v>52518.435713214407</v>
      </c>
    </row>
    <row r="319" spans="1:11">
      <c r="A319" s="5" t="s">
        <v>320</v>
      </c>
      <c r="B319" s="7">
        <v>1127</v>
      </c>
      <c r="C319" s="6">
        <v>98</v>
      </c>
      <c r="D319" s="23">
        <f t="shared" si="20"/>
        <v>5623.6561733703702</v>
      </c>
      <c r="E319" s="23">
        <f t="shared" si="21"/>
        <v>6048.5614328233505</v>
      </c>
      <c r="F319" s="23">
        <f t="shared" si="22"/>
        <v>18811.671087533156</v>
      </c>
      <c r="G319" s="17">
        <f t="shared" si="23"/>
        <v>30483.888693726876</v>
      </c>
      <c r="H319" s="25">
        <v>19918.23</v>
      </c>
      <c r="I319" s="14">
        <v>31461.35</v>
      </c>
      <c r="J319" s="26">
        <v>19950.830000000002</v>
      </c>
      <c r="K319" s="29">
        <f t="shared" si="24"/>
        <v>50434.718693726878</v>
      </c>
    </row>
    <row r="320" spans="1:11">
      <c r="A320" s="5" t="s">
        <v>321</v>
      </c>
      <c r="B320" s="7">
        <v>1118</v>
      </c>
      <c r="C320" s="6">
        <v>55</v>
      </c>
      <c r="D320" s="23">
        <f t="shared" si="20"/>
        <v>5578.7467629352914</v>
      </c>
      <c r="E320" s="23">
        <f t="shared" si="21"/>
        <v>3394.6008041355535</v>
      </c>
      <c r="F320" s="23">
        <f t="shared" si="22"/>
        <v>18811.671087533156</v>
      </c>
      <c r="G320" s="17">
        <f t="shared" si="23"/>
        <v>27785.018654603999</v>
      </c>
      <c r="H320" s="25">
        <v>19858.97</v>
      </c>
      <c r="I320" s="14">
        <v>28742.61</v>
      </c>
      <c r="J320" s="26">
        <v>18577.27</v>
      </c>
      <c r="K320" s="29">
        <f t="shared" si="24"/>
        <v>46362.288654603995</v>
      </c>
    </row>
    <row r="321" spans="1:11">
      <c r="A321" s="5" t="s">
        <v>322</v>
      </c>
      <c r="B321" s="7">
        <v>152</v>
      </c>
      <c r="C321" s="6">
        <v>11</v>
      </c>
      <c r="D321" s="23">
        <f t="shared" si="20"/>
        <v>758.47004290354585</v>
      </c>
      <c r="E321" s="23">
        <f t="shared" si="21"/>
        <v>678.92016082711075</v>
      </c>
      <c r="F321" s="23">
        <f t="shared" si="22"/>
        <v>18811.671087533156</v>
      </c>
      <c r="G321" s="17">
        <f t="shared" si="23"/>
        <v>20249.061291263813</v>
      </c>
      <c r="H321" s="25">
        <v>15207.49</v>
      </c>
      <c r="I321" s="14">
        <v>20948.98</v>
      </c>
      <c r="J321" s="26">
        <v>14214.06</v>
      </c>
      <c r="K321" s="29">
        <f t="shared" si="24"/>
        <v>34463.121291263815</v>
      </c>
    </row>
    <row r="322" spans="1:11">
      <c r="A322" s="5" t="s">
        <v>323</v>
      </c>
      <c r="B322" s="7">
        <v>1046</v>
      </c>
      <c r="C322" s="6">
        <v>46</v>
      </c>
      <c r="D322" s="23">
        <f t="shared" si="20"/>
        <v>5219.4714794546644</v>
      </c>
      <c r="E322" s="23">
        <f t="shared" si="21"/>
        <v>2839.1206725497359</v>
      </c>
      <c r="F322" s="23">
        <f t="shared" si="22"/>
        <v>18811.671087533156</v>
      </c>
      <c r="G322" s="17">
        <f t="shared" si="23"/>
        <v>26870.263239537555</v>
      </c>
      <c r="H322" s="25">
        <v>19602.2</v>
      </c>
      <c r="I322" s="14">
        <v>27763.65</v>
      </c>
      <c r="J322" s="26">
        <v>18047.86</v>
      </c>
      <c r="K322" s="29">
        <f t="shared" si="24"/>
        <v>44918.123239537555</v>
      </c>
    </row>
    <row r="323" spans="1:11">
      <c r="A323" s="5" t="s">
        <v>324</v>
      </c>
      <c r="B323" s="7">
        <v>2291</v>
      </c>
      <c r="C323" s="6">
        <v>227</v>
      </c>
      <c r="D323" s="23">
        <f t="shared" si="20"/>
        <v>11431.939922973839</v>
      </c>
      <c r="E323" s="23">
        <f t="shared" si="21"/>
        <v>14010.443318886741</v>
      </c>
      <c r="F323" s="23">
        <f t="shared" si="22"/>
        <v>18811.671087533156</v>
      </c>
      <c r="G323" s="17">
        <f t="shared" si="23"/>
        <v>44254.054329393737</v>
      </c>
      <c r="H323" s="25">
        <v>25502.98</v>
      </c>
      <c r="I323" s="14">
        <v>45660.79</v>
      </c>
      <c r="J323" s="26">
        <v>27637.98</v>
      </c>
      <c r="K323" s="29">
        <f t="shared" si="24"/>
        <v>71892.034329393733</v>
      </c>
    </row>
    <row r="324" spans="1:11">
      <c r="A324" s="5" t="s">
        <v>325</v>
      </c>
      <c r="B324" s="7">
        <v>14243</v>
      </c>
      <c r="C324" s="6">
        <v>1238</v>
      </c>
      <c r="D324" s="23">
        <f t="shared" ref="D324:D380" si="25">(23640000*35%)/$B$381*B324</f>
        <v>71071.636980757918</v>
      </c>
      <c r="E324" s="23">
        <f t="shared" ref="E324:E380" si="26">(23640000*35%)/$C$381*C324</f>
        <v>76409.378100360278</v>
      </c>
      <c r="F324" s="23">
        <f t="shared" si="22"/>
        <v>18811.671087533156</v>
      </c>
      <c r="G324" s="17">
        <f t="shared" si="23"/>
        <v>166292.68616865136</v>
      </c>
      <c r="H324" s="25">
        <v>83320.649999999994</v>
      </c>
      <c r="I324" s="14">
        <v>171920.08</v>
      </c>
      <c r="J324" s="26">
        <v>96721.73</v>
      </c>
      <c r="K324" s="29">
        <f t="shared" si="24"/>
        <v>263014.41616865137</v>
      </c>
    </row>
    <row r="325" spans="1:11">
      <c r="A325" s="5" t="s">
        <v>326</v>
      </c>
      <c r="B325" s="7">
        <v>592</v>
      </c>
      <c r="C325" s="6">
        <v>36</v>
      </c>
      <c r="D325" s="23">
        <f t="shared" si="25"/>
        <v>2954.0412197296</v>
      </c>
      <c r="E325" s="23">
        <f t="shared" si="26"/>
        <v>2221.9205263432714</v>
      </c>
      <c r="F325" s="23">
        <f t="shared" ref="F325:F380" si="27">(23640000*30%)/377</f>
        <v>18811.671087533156</v>
      </c>
      <c r="G325" s="17">
        <f t="shared" ref="G325:G380" si="28">D325+E325+F325</f>
        <v>23987.632833606025</v>
      </c>
      <c r="H325" s="25">
        <v>17315.96</v>
      </c>
      <c r="I325" s="14">
        <v>24744.240000000002</v>
      </c>
      <c r="J325" s="26">
        <v>16319.62</v>
      </c>
      <c r="K325" s="29">
        <f t="shared" ref="K325:K380" si="29">J325+G325</f>
        <v>40307.252833606028</v>
      </c>
    </row>
    <row r="326" spans="1:11">
      <c r="A326" s="5" t="s">
        <v>327</v>
      </c>
      <c r="B326" s="7">
        <v>10265</v>
      </c>
      <c r="C326" s="6">
        <v>989</v>
      </c>
      <c r="D326" s="23">
        <f t="shared" si="25"/>
        <v>51221.677568453277</v>
      </c>
      <c r="E326" s="23">
        <f t="shared" si="26"/>
        <v>61041.094459819324</v>
      </c>
      <c r="F326" s="23">
        <f t="shared" si="27"/>
        <v>18811.671087533156</v>
      </c>
      <c r="G326" s="17">
        <f t="shared" si="28"/>
        <v>131074.44311580574</v>
      </c>
      <c r="H326" s="25">
        <v>65934.36</v>
      </c>
      <c r="I326" s="14">
        <v>135278.74</v>
      </c>
      <c r="J326" s="26">
        <v>76434.679999999993</v>
      </c>
      <c r="K326" s="29">
        <f t="shared" si="29"/>
        <v>207509.12311580573</v>
      </c>
    </row>
    <row r="327" spans="1:11">
      <c r="A327" s="5" t="s">
        <v>328</v>
      </c>
      <c r="B327" s="7">
        <v>3888</v>
      </c>
      <c r="C327" s="6">
        <v>396</v>
      </c>
      <c r="D327" s="23">
        <f t="shared" si="25"/>
        <v>19400.86530795386</v>
      </c>
      <c r="E327" s="23">
        <f t="shared" si="26"/>
        <v>24441.125789775986</v>
      </c>
      <c r="F327" s="23">
        <f t="shared" si="27"/>
        <v>18811.671087533156</v>
      </c>
      <c r="G327" s="17">
        <f t="shared" si="28"/>
        <v>62653.662185262998</v>
      </c>
      <c r="H327" s="25">
        <v>33290.019999999997</v>
      </c>
      <c r="I327" s="14">
        <v>64636.74</v>
      </c>
      <c r="J327" s="26">
        <v>37929.230000000003</v>
      </c>
      <c r="K327" s="29">
        <f t="shared" si="29"/>
        <v>100582.892185263</v>
      </c>
    </row>
    <row r="328" spans="1:11">
      <c r="A328" s="5" t="s">
        <v>329</v>
      </c>
      <c r="B328" s="7">
        <v>677</v>
      </c>
      <c r="C328" s="6">
        <v>61</v>
      </c>
      <c r="D328" s="23">
        <f t="shared" si="25"/>
        <v>3378.1856516164512</v>
      </c>
      <c r="E328" s="23">
        <f t="shared" si="26"/>
        <v>3764.9208918594322</v>
      </c>
      <c r="F328" s="23">
        <f t="shared" si="27"/>
        <v>18811.671087533156</v>
      </c>
      <c r="G328" s="17">
        <f t="shared" si="28"/>
        <v>25954.777631009041</v>
      </c>
      <c r="H328" s="25">
        <v>17661.62</v>
      </c>
      <c r="I328" s="14">
        <v>26783.54</v>
      </c>
      <c r="J328" s="26">
        <v>17388.87</v>
      </c>
      <c r="K328" s="29">
        <f t="shared" si="29"/>
        <v>43343.647631009037</v>
      </c>
    </row>
    <row r="329" spans="1:11">
      <c r="A329" s="5" t="s">
        <v>330</v>
      </c>
      <c r="B329" s="7">
        <v>3643</v>
      </c>
      <c r="C329" s="6">
        <v>288</v>
      </c>
      <c r="D329" s="23">
        <f t="shared" si="25"/>
        <v>18178.33135722117</v>
      </c>
      <c r="E329" s="23">
        <f t="shared" si="26"/>
        <v>17775.364210746171</v>
      </c>
      <c r="F329" s="23">
        <f t="shared" si="27"/>
        <v>18811.671087533156</v>
      </c>
      <c r="G329" s="17">
        <f t="shared" si="28"/>
        <v>54765.366655500497</v>
      </c>
      <c r="H329" s="25">
        <v>32692.53</v>
      </c>
      <c r="I329" s="14">
        <v>56678.45</v>
      </c>
      <c r="J329" s="26">
        <v>33812.589999999997</v>
      </c>
      <c r="K329" s="29">
        <f t="shared" si="29"/>
        <v>88577.956655500486</v>
      </c>
    </row>
    <row r="330" spans="1:11">
      <c r="A330" s="5" t="s">
        <v>331</v>
      </c>
      <c r="B330" s="7">
        <v>3021</v>
      </c>
      <c r="C330" s="6">
        <v>158</v>
      </c>
      <c r="D330" s="23">
        <f t="shared" si="25"/>
        <v>15074.592102707975</v>
      </c>
      <c r="E330" s="23">
        <f t="shared" si="26"/>
        <v>9751.7623100621367</v>
      </c>
      <c r="F330" s="23">
        <f t="shared" si="27"/>
        <v>18811.671087533156</v>
      </c>
      <c r="G330" s="17">
        <f t="shared" si="28"/>
        <v>43638.025500303265</v>
      </c>
      <c r="H330" s="25">
        <v>29181.7</v>
      </c>
      <c r="I330" s="14">
        <v>45023.59</v>
      </c>
      <c r="J330" s="26">
        <v>27632.52</v>
      </c>
      <c r="K330" s="29">
        <f t="shared" si="29"/>
        <v>71270.545500303269</v>
      </c>
    </row>
    <row r="331" spans="1:11">
      <c r="A331" s="5" t="s">
        <v>332</v>
      </c>
      <c r="B331" s="7">
        <v>503</v>
      </c>
      <c r="C331" s="6">
        <v>24</v>
      </c>
      <c r="D331" s="23">
        <f t="shared" si="25"/>
        <v>2509.9370498716025</v>
      </c>
      <c r="E331" s="23">
        <f t="shared" si="26"/>
        <v>1481.2803508955144</v>
      </c>
      <c r="F331" s="23">
        <f t="shared" si="27"/>
        <v>18811.671087533156</v>
      </c>
      <c r="G331" s="17">
        <f t="shared" si="28"/>
        <v>22802.888488300272</v>
      </c>
      <c r="H331" s="25">
        <v>16866.62</v>
      </c>
      <c r="I331" s="14">
        <v>23599.84</v>
      </c>
      <c r="J331" s="26">
        <v>15708.69</v>
      </c>
      <c r="K331" s="29">
        <f t="shared" si="29"/>
        <v>38511.578488300271</v>
      </c>
    </row>
    <row r="332" spans="1:11">
      <c r="A332" s="5" t="s">
        <v>333</v>
      </c>
      <c r="B332" s="7">
        <v>257</v>
      </c>
      <c r="C332" s="6">
        <v>19</v>
      </c>
      <c r="D332" s="23">
        <f t="shared" si="25"/>
        <v>1282.4131646461269</v>
      </c>
      <c r="E332" s="23">
        <f t="shared" si="26"/>
        <v>1172.6802777922821</v>
      </c>
      <c r="F332" s="23">
        <f t="shared" si="27"/>
        <v>18811.671087533156</v>
      </c>
      <c r="G332" s="17">
        <f t="shared" si="28"/>
        <v>21266.764529971566</v>
      </c>
      <c r="H332" s="25">
        <v>15656.84</v>
      </c>
      <c r="I332" s="14">
        <v>21951.51</v>
      </c>
      <c r="J332" s="26">
        <v>14762.75</v>
      </c>
      <c r="K332" s="29">
        <f t="shared" si="29"/>
        <v>36029.514529971566</v>
      </c>
    </row>
    <row r="333" spans="1:11">
      <c r="A333" s="5" t="s">
        <v>334</v>
      </c>
      <c r="B333" s="7">
        <v>2364</v>
      </c>
      <c r="C333" s="6">
        <v>168</v>
      </c>
      <c r="D333" s="23">
        <f t="shared" si="25"/>
        <v>11796.205140947253</v>
      </c>
      <c r="E333" s="23">
        <f t="shared" si="26"/>
        <v>10368.9624562686</v>
      </c>
      <c r="F333" s="23">
        <f t="shared" si="27"/>
        <v>18811.671087533156</v>
      </c>
      <c r="G333" s="17">
        <f t="shared" si="28"/>
        <v>40976.838684749011</v>
      </c>
      <c r="H333" s="25">
        <v>25898.01</v>
      </c>
      <c r="I333" s="14">
        <v>42302.720000000001</v>
      </c>
      <c r="J333" s="26">
        <v>25973.05</v>
      </c>
      <c r="K333" s="29">
        <f t="shared" si="29"/>
        <v>66949.888684749007</v>
      </c>
    </row>
    <row r="334" spans="1:11">
      <c r="A334" s="5" t="s">
        <v>335</v>
      </c>
      <c r="B334" s="7">
        <v>2014</v>
      </c>
      <c r="C334" s="6">
        <v>132</v>
      </c>
      <c r="D334" s="23">
        <f t="shared" si="25"/>
        <v>10049.728068471983</v>
      </c>
      <c r="E334" s="23">
        <f t="shared" si="26"/>
        <v>8147.041929925329</v>
      </c>
      <c r="F334" s="23">
        <f t="shared" si="27"/>
        <v>18811.671087533156</v>
      </c>
      <c r="G334" s="17">
        <f t="shared" si="28"/>
        <v>37008.441085930463</v>
      </c>
      <c r="H334" s="25">
        <v>24574.65</v>
      </c>
      <c r="I334" s="14">
        <v>38232.86</v>
      </c>
      <c r="J334" s="26">
        <v>23764.52</v>
      </c>
      <c r="K334" s="29">
        <f t="shared" si="29"/>
        <v>60772.961085930467</v>
      </c>
    </row>
    <row r="335" spans="1:11">
      <c r="A335" s="5" t="s">
        <v>336</v>
      </c>
      <c r="B335" s="7">
        <v>2880</v>
      </c>
      <c r="C335" s="6">
        <v>355</v>
      </c>
      <c r="D335" s="23">
        <f t="shared" si="25"/>
        <v>14371.011339225081</v>
      </c>
      <c r="E335" s="23">
        <f t="shared" si="26"/>
        <v>21910.605190329483</v>
      </c>
      <c r="F335" s="23">
        <f t="shared" si="27"/>
        <v>18811.671087533156</v>
      </c>
      <c r="G335" s="17">
        <f t="shared" si="28"/>
        <v>55093.287617087721</v>
      </c>
      <c r="H335" s="25">
        <v>28811.360000000001</v>
      </c>
      <c r="I335" s="14">
        <v>57147.17</v>
      </c>
      <c r="J335" s="26">
        <v>33729.360000000001</v>
      </c>
      <c r="K335" s="29">
        <f t="shared" si="29"/>
        <v>88822.647617087729</v>
      </c>
    </row>
    <row r="336" spans="1:11">
      <c r="A336" s="5" t="s">
        <v>337</v>
      </c>
      <c r="B336" s="7">
        <v>976</v>
      </c>
      <c r="C336" s="6">
        <v>84</v>
      </c>
      <c r="D336" s="23">
        <f t="shared" si="25"/>
        <v>4870.1760649596108</v>
      </c>
      <c r="E336" s="23">
        <f t="shared" si="26"/>
        <v>5184.4812281343002</v>
      </c>
      <c r="F336" s="23">
        <f t="shared" si="27"/>
        <v>18811.671087533156</v>
      </c>
      <c r="G336" s="17">
        <f t="shared" si="28"/>
        <v>28866.328380627067</v>
      </c>
      <c r="H336" s="25">
        <v>19197.3</v>
      </c>
      <c r="I336" s="14">
        <v>29809.599999999999</v>
      </c>
      <c r="J336" s="26">
        <v>19051.21</v>
      </c>
      <c r="K336" s="29">
        <f t="shared" si="29"/>
        <v>47917.538380627069</v>
      </c>
    </row>
    <row r="337" spans="1:11">
      <c r="A337" s="5" t="s">
        <v>338</v>
      </c>
      <c r="B337" s="7">
        <v>11059</v>
      </c>
      <c r="C337" s="6">
        <v>829</v>
      </c>
      <c r="D337" s="23">
        <f t="shared" si="25"/>
        <v>55183.685555725751</v>
      </c>
      <c r="E337" s="23">
        <f t="shared" si="26"/>
        <v>51165.892120515891</v>
      </c>
      <c r="F337" s="23">
        <f t="shared" si="27"/>
        <v>18811.671087533156</v>
      </c>
      <c r="G337" s="17">
        <f t="shared" si="28"/>
        <v>125161.24876377478</v>
      </c>
      <c r="H337" s="25">
        <v>67815.7</v>
      </c>
      <c r="I337" s="14">
        <v>129368.17</v>
      </c>
      <c r="J337" s="26">
        <v>73805.81</v>
      </c>
      <c r="K337" s="29">
        <f t="shared" si="29"/>
        <v>198967.05876377478</v>
      </c>
    </row>
    <row r="338" spans="1:11">
      <c r="A338" s="5" t="s">
        <v>339</v>
      </c>
      <c r="B338" s="7">
        <v>979</v>
      </c>
      <c r="C338" s="6">
        <v>84</v>
      </c>
      <c r="D338" s="23">
        <f t="shared" si="25"/>
        <v>4885.1458684379695</v>
      </c>
      <c r="E338" s="23">
        <f t="shared" si="26"/>
        <v>5184.4812281343002</v>
      </c>
      <c r="F338" s="23">
        <f t="shared" si="27"/>
        <v>18811.671087533156</v>
      </c>
      <c r="G338" s="17">
        <f t="shared" si="28"/>
        <v>28881.298184105424</v>
      </c>
      <c r="H338" s="25">
        <v>19281.240000000002</v>
      </c>
      <c r="I338" s="14">
        <v>29891.75</v>
      </c>
      <c r="J338" s="26">
        <v>19099.689999999999</v>
      </c>
      <c r="K338" s="29">
        <f t="shared" si="29"/>
        <v>47980.988184105423</v>
      </c>
    </row>
    <row r="339" spans="1:11">
      <c r="A339" s="5" t="s">
        <v>340</v>
      </c>
      <c r="B339" s="7">
        <v>1080</v>
      </c>
      <c r="C339" s="6">
        <v>133</v>
      </c>
      <c r="D339" s="23">
        <f t="shared" si="25"/>
        <v>5389.1292522094054</v>
      </c>
      <c r="E339" s="23">
        <f t="shared" si="26"/>
        <v>8208.761944545975</v>
      </c>
      <c r="F339" s="23">
        <f t="shared" si="27"/>
        <v>18811.671087533156</v>
      </c>
      <c r="G339" s="17">
        <f t="shared" si="28"/>
        <v>32409.562284288535</v>
      </c>
      <c r="H339" s="25">
        <v>19779.97</v>
      </c>
      <c r="I339" s="14">
        <v>33485.620000000003</v>
      </c>
      <c r="J339" s="26">
        <v>20957.5</v>
      </c>
      <c r="K339" s="29">
        <f t="shared" si="29"/>
        <v>53367.062284288535</v>
      </c>
    </row>
    <row r="340" spans="1:11">
      <c r="A340" s="5" t="s">
        <v>341</v>
      </c>
      <c r="B340" s="7">
        <v>1178</v>
      </c>
      <c r="C340" s="6">
        <v>55</v>
      </c>
      <c r="D340" s="23">
        <f t="shared" si="25"/>
        <v>5878.1428325024808</v>
      </c>
      <c r="E340" s="23">
        <f t="shared" si="26"/>
        <v>3394.6008041355535</v>
      </c>
      <c r="F340" s="23">
        <f t="shared" si="27"/>
        <v>18811.671087533156</v>
      </c>
      <c r="G340" s="17">
        <f t="shared" si="28"/>
        <v>28084.414724171191</v>
      </c>
      <c r="H340" s="25">
        <v>20184.87</v>
      </c>
      <c r="I340" s="14">
        <v>29004.46</v>
      </c>
      <c r="J340" s="26">
        <v>18731.8</v>
      </c>
      <c r="K340" s="29">
        <f t="shared" si="29"/>
        <v>46816.214724171194</v>
      </c>
    </row>
    <row r="341" spans="1:11">
      <c r="A341" s="5" t="s">
        <v>342</v>
      </c>
      <c r="B341" s="7">
        <v>1124</v>
      </c>
      <c r="C341" s="6">
        <v>95</v>
      </c>
      <c r="D341" s="23">
        <f t="shared" si="25"/>
        <v>5608.6863698920106</v>
      </c>
      <c r="E341" s="23">
        <f t="shared" si="26"/>
        <v>5863.4013889614107</v>
      </c>
      <c r="F341" s="23">
        <f t="shared" si="27"/>
        <v>18811.671087533156</v>
      </c>
      <c r="G341" s="17">
        <f t="shared" si="28"/>
        <v>30283.758846386576</v>
      </c>
      <c r="H341" s="25">
        <v>19898.48</v>
      </c>
      <c r="I341" s="14">
        <v>31224.03</v>
      </c>
      <c r="J341" s="26">
        <v>19826.88</v>
      </c>
      <c r="K341" s="29">
        <f t="shared" si="29"/>
        <v>50110.638846386573</v>
      </c>
    </row>
    <row r="342" spans="1:11">
      <c r="A342" s="5" t="s">
        <v>343</v>
      </c>
      <c r="B342" s="7">
        <v>2211</v>
      </c>
      <c r="C342" s="6">
        <v>171</v>
      </c>
      <c r="D342" s="23">
        <f t="shared" si="25"/>
        <v>11032.745163550921</v>
      </c>
      <c r="E342" s="23">
        <f t="shared" si="26"/>
        <v>10554.122500130539</v>
      </c>
      <c r="F342" s="23">
        <f t="shared" si="27"/>
        <v>18811.671087533156</v>
      </c>
      <c r="G342" s="17">
        <f t="shared" si="28"/>
        <v>40398.538751214612</v>
      </c>
      <c r="H342" s="25">
        <v>24910.43</v>
      </c>
      <c r="I342" s="14">
        <v>41728.81</v>
      </c>
      <c r="J342" s="26">
        <v>25618.240000000002</v>
      </c>
      <c r="K342" s="29">
        <f t="shared" si="29"/>
        <v>66016.778751214617</v>
      </c>
    </row>
    <row r="343" spans="1:11">
      <c r="A343" s="5" t="s">
        <v>344</v>
      </c>
      <c r="B343" s="7">
        <v>1023</v>
      </c>
      <c r="C343" s="6">
        <v>66</v>
      </c>
      <c r="D343" s="23">
        <f t="shared" si="25"/>
        <v>5104.7029861205756</v>
      </c>
      <c r="E343" s="23">
        <f t="shared" si="26"/>
        <v>4073.5209649626645</v>
      </c>
      <c r="F343" s="23">
        <f t="shared" si="27"/>
        <v>18811.671087533156</v>
      </c>
      <c r="G343" s="17">
        <f t="shared" si="28"/>
        <v>27989.895038616396</v>
      </c>
      <c r="H343" s="25">
        <v>19538.009999999998</v>
      </c>
      <c r="I343" s="14">
        <v>28960.720000000001</v>
      </c>
      <c r="J343" s="26">
        <v>18646.91</v>
      </c>
      <c r="K343" s="29">
        <f t="shared" si="29"/>
        <v>46636.805038616396</v>
      </c>
    </row>
    <row r="344" spans="1:11">
      <c r="A344" s="5" t="s">
        <v>345</v>
      </c>
      <c r="B344" s="7">
        <v>1574</v>
      </c>
      <c r="C344" s="6">
        <v>107</v>
      </c>
      <c r="D344" s="23">
        <f t="shared" si="25"/>
        <v>7854.1568916459291</v>
      </c>
      <c r="E344" s="23">
        <f t="shared" si="26"/>
        <v>6604.0415644091681</v>
      </c>
      <c r="F344" s="23">
        <f t="shared" si="27"/>
        <v>18811.671087533156</v>
      </c>
      <c r="G344" s="17">
        <f t="shared" si="28"/>
        <v>33269.869543588255</v>
      </c>
      <c r="H344" s="25">
        <v>22160.03</v>
      </c>
      <c r="I344" s="14">
        <v>34216.81</v>
      </c>
      <c r="J344" s="26">
        <v>21528.66</v>
      </c>
      <c r="K344" s="29">
        <f t="shared" si="29"/>
        <v>54798.529543588258</v>
      </c>
    </row>
    <row r="345" spans="1:11">
      <c r="A345" s="5" t="s">
        <v>346</v>
      </c>
      <c r="B345" s="7">
        <v>431</v>
      </c>
      <c r="C345" s="6">
        <v>36</v>
      </c>
      <c r="D345" s="23">
        <f t="shared" si="25"/>
        <v>2150.6617663909756</v>
      </c>
      <c r="E345" s="23">
        <f t="shared" si="26"/>
        <v>2221.9205263432714</v>
      </c>
      <c r="F345" s="23">
        <f t="shared" si="27"/>
        <v>18811.671087533156</v>
      </c>
      <c r="G345" s="17">
        <f t="shared" si="28"/>
        <v>23184.253380267401</v>
      </c>
      <c r="H345" s="25">
        <v>16501.21</v>
      </c>
      <c r="I345" s="14">
        <v>23958.67</v>
      </c>
      <c r="J345" s="26">
        <v>15856.01</v>
      </c>
      <c r="K345" s="29">
        <f t="shared" si="29"/>
        <v>39040.263380267403</v>
      </c>
    </row>
    <row r="346" spans="1:11">
      <c r="A346" s="5" t="s">
        <v>347</v>
      </c>
      <c r="B346" s="7">
        <v>567</v>
      </c>
      <c r="C346" s="6">
        <v>90</v>
      </c>
      <c r="D346" s="23">
        <f t="shared" si="25"/>
        <v>2829.2928574099378</v>
      </c>
      <c r="E346" s="23">
        <f t="shared" si="26"/>
        <v>5554.8013158581789</v>
      </c>
      <c r="F346" s="23">
        <f t="shared" si="27"/>
        <v>18811.671087533156</v>
      </c>
      <c r="G346" s="17">
        <f t="shared" si="28"/>
        <v>27195.765260801272</v>
      </c>
      <c r="H346" s="25">
        <v>17182.64</v>
      </c>
      <c r="I346" s="14">
        <v>28045.64</v>
      </c>
      <c r="J346" s="26">
        <v>17977.96</v>
      </c>
      <c r="K346" s="29">
        <f t="shared" si="29"/>
        <v>45173.725260801271</v>
      </c>
    </row>
    <row r="347" spans="1:11">
      <c r="A347" s="5" t="s">
        <v>348</v>
      </c>
      <c r="B347" s="7">
        <v>1465</v>
      </c>
      <c r="C347" s="6">
        <v>78</v>
      </c>
      <c r="D347" s="23">
        <f t="shared" si="25"/>
        <v>7310.2540319322025</v>
      </c>
      <c r="E347" s="23">
        <f t="shared" si="26"/>
        <v>4814.1611404104215</v>
      </c>
      <c r="F347" s="23">
        <f t="shared" si="27"/>
        <v>18811.671087533156</v>
      </c>
      <c r="G347" s="17">
        <f t="shared" si="28"/>
        <v>30936.086259875781</v>
      </c>
      <c r="H347" s="25">
        <v>21819.31</v>
      </c>
      <c r="I347" s="14">
        <v>32040.79</v>
      </c>
      <c r="J347" s="26">
        <v>20400.21</v>
      </c>
      <c r="K347" s="29">
        <f t="shared" si="29"/>
        <v>51336.29625987578</v>
      </c>
    </row>
    <row r="348" spans="1:11">
      <c r="A348" s="5" t="s">
        <v>349</v>
      </c>
      <c r="B348" s="7">
        <v>2881</v>
      </c>
      <c r="C348" s="6">
        <v>270</v>
      </c>
      <c r="D348" s="23">
        <f t="shared" si="25"/>
        <v>14376.001273717866</v>
      </c>
      <c r="E348" s="23">
        <f t="shared" si="26"/>
        <v>16664.403947574538</v>
      </c>
      <c r="F348" s="23">
        <f t="shared" si="27"/>
        <v>18811.671087533156</v>
      </c>
      <c r="G348" s="17">
        <f t="shared" si="28"/>
        <v>49852.076308825563</v>
      </c>
      <c r="H348" s="25">
        <v>28929.87</v>
      </c>
      <c r="I348" s="14">
        <v>51516.66</v>
      </c>
      <c r="J348" s="26">
        <v>30862.959999999999</v>
      </c>
      <c r="K348" s="29">
        <f t="shared" si="29"/>
        <v>80715.036308825569</v>
      </c>
    </row>
    <row r="349" spans="1:11">
      <c r="A349" s="5" t="s">
        <v>350</v>
      </c>
      <c r="B349" s="7">
        <v>2999</v>
      </c>
      <c r="C349" s="6">
        <v>295</v>
      </c>
      <c r="D349" s="23">
        <f t="shared" si="25"/>
        <v>14964.813543866672</v>
      </c>
      <c r="E349" s="23">
        <f t="shared" si="26"/>
        <v>18207.404313090698</v>
      </c>
      <c r="F349" s="23">
        <f t="shared" si="27"/>
        <v>18811.671087533156</v>
      </c>
      <c r="G349" s="17">
        <f t="shared" si="28"/>
        <v>51983.888944490529</v>
      </c>
      <c r="H349" s="25">
        <v>29305.15</v>
      </c>
      <c r="I349" s="14">
        <v>53699.73</v>
      </c>
      <c r="J349" s="26">
        <v>32017.06</v>
      </c>
      <c r="K349" s="29">
        <f t="shared" si="29"/>
        <v>84000.948944490534</v>
      </c>
    </row>
    <row r="350" spans="1:11">
      <c r="A350" s="5" t="s">
        <v>351</v>
      </c>
      <c r="B350" s="7">
        <v>1260</v>
      </c>
      <c r="C350" s="6">
        <v>54</v>
      </c>
      <c r="D350" s="23">
        <f t="shared" si="25"/>
        <v>6287.3174609109728</v>
      </c>
      <c r="E350" s="23">
        <f t="shared" si="26"/>
        <v>3332.8807895149071</v>
      </c>
      <c r="F350" s="23">
        <f t="shared" si="27"/>
        <v>18811.671087533156</v>
      </c>
      <c r="G350" s="17">
        <f t="shared" si="28"/>
        <v>28431.869337959033</v>
      </c>
      <c r="H350" s="25">
        <v>20619.41</v>
      </c>
      <c r="I350" s="14">
        <v>29397.72</v>
      </c>
      <c r="J350" s="26">
        <v>18969.259999999998</v>
      </c>
      <c r="K350" s="29">
        <f t="shared" si="29"/>
        <v>47401.129337959035</v>
      </c>
    </row>
    <row r="351" spans="1:11">
      <c r="A351" s="5" t="s">
        <v>352</v>
      </c>
      <c r="B351" s="7">
        <v>787</v>
      </c>
      <c r="C351" s="6">
        <v>27</v>
      </c>
      <c r="D351" s="23">
        <f t="shared" si="25"/>
        <v>3927.0784458229646</v>
      </c>
      <c r="E351" s="23">
        <f t="shared" si="26"/>
        <v>1666.4403947574535</v>
      </c>
      <c r="F351" s="23">
        <f t="shared" si="27"/>
        <v>18811.671087533156</v>
      </c>
      <c r="G351" s="17">
        <f t="shared" si="28"/>
        <v>24405.189928113574</v>
      </c>
      <c r="H351" s="25">
        <v>18387.490000000002</v>
      </c>
      <c r="I351" s="14">
        <v>25269.66</v>
      </c>
      <c r="J351" s="26">
        <v>16678.05</v>
      </c>
      <c r="K351" s="29">
        <f t="shared" si="29"/>
        <v>41083.239928113573</v>
      </c>
    </row>
    <row r="352" spans="1:11">
      <c r="A352" s="5" t="s">
        <v>353</v>
      </c>
      <c r="B352" s="7">
        <v>4412</v>
      </c>
      <c r="C352" s="6">
        <v>311</v>
      </c>
      <c r="D352" s="23">
        <f t="shared" si="25"/>
        <v>22015.590982173977</v>
      </c>
      <c r="E352" s="23">
        <f t="shared" si="26"/>
        <v>19194.924547021041</v>
      </c>
      <c r="F352" s="23">
        <f t="shared" si="27"/>
        <v>18811.671087533156</v>
      </c>
      <c r="G352" s="17">
        <f t="shared" si="28"/>
        <v>60022.186616728177</v>
      </c>
      <c r="H352" s="25">
        <v>35981.160000000003</v>
      </c>
      <c r="I352" s="14">
        <v>61973.919999999998</v>
      </c>
      <c r="J352" s="26">
        <v>36814.25</v>
      </c>
      <c r="K352" s="29">
        <f t="shared" si="29"/>
        <v>96836.43661672817</v>
      </c>
    </row>
    <row r="353" spans="1:11">
      <c r="A353" s="5" t="s">
        <v>354</v>
      </c>
      <c r="B353" s="7">
        <v>4208</v>
      </c>
      <c r="C353" s="6">
        <v>340</v>
      </c>
      <c r="D353" s="23">
        <f t="shared" si="25"/>
        <v>20997.644345645534</v>
      </c>
      <c r="E353" s="23">
        <f t="shared" si="26"/>
        <v>20984.804971019788</v>
      </c>
      <c r="F353" s="23">
        <f t="shared" si="27"/>
        <v>18811.671087533156</v>
      </c>
      <c r="G353" s="17">
        <f t="shared" si="28"/>
        <v>60794.120404198482</v>
      </c>
      <c r="H353" s="25">
        <v>35309.61</v>
      </c>
      <c r="I353" s="14">
        <v>62727.72</v>
      </c>
      <c r="J353" s="26">
        <v>37103.360000000001</v>
      </c>
      <c r="K353" s="29">
        <f t="shared" si="29"/>
        <v>97897.48040419849</v>
      </c>
    </row>
    <row r="354" spans="1:11">
      <c r="A354" s="5" t="s">
        <v>355</v>
      </c>
      <c r="B354" s="7">
        <v>545</v>
      </c>
      <c r="C354" s="6">
        <v>36</v>
      </c>
      <c r="D354" s="23">
        <f t="shared" si="25"/>
        <v>2719.5142985686348</v>
      </c>
      <c r="E354" s="23">
        <f t="shared" si="26"/>
        <v>2221.9205263432714</v>
      </c>
      <c r="F354" s="23">
        <f t="shared" si="27"/>
        <v>18811.671087533156</v>
      </c>
      <c r="G354" s="17">
        <f t="shared" si="28"/>
        <v>23753.105912445062</v>
      </c>
      <c r="H354" s="25">
        <v>17078.95</v>
      </c>
      <c r="I354" s="14">
        <v>24590.21</v>
      </c>
      <c r="J354" s="26">
        <v>16228.72</v>
      </c>
      <c r="K354" s="29">
        <f t="shared" si="29"/>
        <v>39981.825912445063</v>
      </c>
    </row>
    <row r="355" spans="1:11">
      <c r="A355" s="5" t="s">
        <v>356</v>
      </c>
      <c r="B355" s="7">
        <v>575</v>
      </c>
      <c r="C355" s="6">
        <v>27</v>
      </c>
      <c r="D355" s="23">
        <f t="shared" si="25"/>
        <v>2869.2123333522295</v>
      </c>
      <c r="E355" s="23">
        <f t="shared" si="26"/>
        <v>1666.4403947574535</v>
      </c>
      <c r="F355" s="23">
        <f t="shared" si="27"/>
        <v>18811.671087533156</v>
      </c>
      <c r="G355" s="17">
        <f t="shared" si="28"/>
        <v>23347.323815642838</v>
      </c>
      <c r="H355" s="25">
        <v>17311.03</v>
      </c>
      <c r="I355" s="14">
        <v>24109.29</v>
      </c>
      <c r="J355" s="26">
        <v>15993.23</v>
      </c>
      <c r="K355" s="29">
        <f t="shared" si="29"/>
        <v>39340.553815642837</v>
      </c>
    </row>
    <row r="356" spans="1:11">
      <c r="A356" s="5" t="s">
        <v>357</v>
      </c>
      <c r="B356" s="7">
        <v>8553</v>
      </c>
      <c r="C356" s="6">
        <v>917</v>
      </c>
      <c r="D356" s="23">
        <f t="shared" si="25"/>
        <v>42678.909716802817</v>
      </c>
      <c r="E356" s="23">
        <f t="shared" si="26"/>
        <v>56597.253407132775</v>
      </c>
      <c r="F356" s="23">
        <f t="shared" si="27"/>
        <v>18811.671087533156</v>
      </c>
      <c r="G356" s="17">
        <f t="shared" si="28"/>
        <v>118087.83421146875</v>
      </c>
      <c r="H356" s="25">
        <v>53910.62</v>
      </c>
      <c r="I356" s="14">
        <v>120921.25</v>
      </c>
      <c r="J356" s="26">
        <v>68348.100000000006</v>
      </c>
      <c r="K356" s="29">
        <f t="shared" si="29"/>
        <v>186435.93421146876</v>
      </c>
    </row>
    <row r="357" spans="1:11">
      <c r="A357" s="5" t="s">
        <v>358</v>
      </c>
      <c r="B357" s="7">
        <v>4251</v>
      </c>
      <c r="C357" s="6">
        <v>378</v>
      </c>
      <c r="D357" s="23">
        <f t="shared" si="25"/>
        <v>21212.211528835353</v>
      </c>
      <c r="E357" s="23">
        <f t="shared" si="26"/>
        <v>23330.165526604353</v>
      </c>
      <c r="F357" s="23">
        <f t="shared" si="27"/>
        <v>18811.671087533156</v>
      </c>
      <c r="G357" s="17">
        <f t="shared" si="28"/>
        <v>63354.048142972861</v>
      </c>
      <c r="H357" s="25">
        <v>34401.040000000001</v>
      </c>
      <c r="I357" s="14">
        <v>65040.65</v>
      </c>
      <c r="J357" s="26">
        <v>38264.28</v>
      </c>
      <c r="K357" s="29">
        <f t="shared" si="29"/>
        <v>101618.32814297287</v>
      </c>
    </row>
    <row r="358" spans="1:11">
      <c r="A358" s="5" t="s">
        <v>359</v>
      </c>
      <c r="B358" s="7">
        <v>1924</v>
      </c>
      <c r="C358" s="6">
        <v>226</v>
      </c>
      <c r="D358" s="23">
        <f t="shared" si="25"/>
        <v>9600.6339641211998</v>
      </c>
      <c r="E358" s="23">
        <f t="shared" si="26"/>
        <v>13948.723304266094</v>
      </c>
      <c r="F358" s="23">
        <f t="shared" si="27"/>
        <v>18811.671087533156</v>
      </c>
      <c r="G358" s="17">
        <f t="shared" si="28"/>
        <v>42361.028355920447</v>
      </c>
      <c r="H358" s="25">
        <v>23932.73</v>
      </c>
      <c r="I358" s="14">
        <v>43687.08</v>
      </c>
      <c r="J358" s="26">
        <v>26478.54</v>
      </c>
      <c r="K358" s="29">
        <f t="shared" si="29"/>
        <v>68839.568355920448</v>
      </c>
    </row>
    <row r="359" spans="1:11">
      <c r="A359" s="5" t="s">
        <v>360</v>
      </c>
      <c r="B359" s="7">
        <v>1738</v>
      </c>
      <c r="C359" s="6">
        <v>138</v>
      </c>
      <c r="D359" s="23">
        <f t="shared" si="25"/>
        <v>8672.5061484629132</v>
      </c>
      <c r="E359" s="23">
        <f t="shared" si="26"/>
        <v>8517.3620176492077</v>
      </c>
      <c r="F359" s="23">
        <f t="shared" si="27"/>
        <v>18811.671087533156</v>
      </c>
      <c r="G359" s="17">
        <f t="shared" si="28"/>
        <v>36001.539253645278</v>
      </c>
      <c r="H359" s="25">
        <v>22718.01</v>
      </c>
      <c r="I359" s="14">
        <v>37069.629999999997</v>
      </c>
      <c r="J359" s="26">
        <v>23045.8</v>
      </c>
      <c r="K359" s="29">
        <f t="shared" si="29"/>
        <v>59047.339253645274</v>
      </c>
    </row>
    <row r="360" spans="1:11">
      <c r="A360" s="5" t="s">
        <v>361</v>
      </c>
      <c r="B360" s="7">
        <v>2098</v>
      </c>
      <c r="C360" s="6">
        <v>153</v>
      </c>
      <c r="D360" s="23">
        <f t="shared" si="25"/>
        <v>10468.882565866048</v>
      </c>
      <c r="E360" s="23">
        <f t="shared" si="26"/>
        <v>9443.162236958904</v>
      </c>
      <c r="F360" s="23">
        <f t="shared" si="27"/>
        <v>18811.671087533156</v>
      </c>
      <c r="G360" s="17">
        <f t="shared" si="28"/>
        <v>38723.715890358108</v>
      </c>
      <c r="H360" s="25">
        <v>24495.65</v>
      </c>
      <c r="I360" s="14">
        <v>39940.33</v>
      </c>
      <c r="J360" s="26">
        <v>24659.42</v>
      </c>
      <c r="K360" s="29">
        <f t="shared" si="29"/>
        <v>63383.135890358106</v>
      </c>
    </row>
    <row r="361" spans="1:11">
      <c r="A361" s="5" t="s">
        <v>362</v>
      </c>
      <c r="B361" s="7">
        <v>357</v>
      </c>
      <c r="C361" s="6">
        <v>33</v>
      </c>
      <c r="D361" s="23">
        <f t="shared" si="25"/>
        <v>1781.4066139247755</v>
      </c>
      <c r="E361" s="23">
        <f t="shared" si="26"/>
        <v>2036.7604824813322</v>
      </c>
      <c r="F361" s="23">
        <f t="shared" si="27"/>
        <v>18811.671087533156</v>
      </c>
      <c r="G361" s="17">
        <f t="shared" si="28"/>
        <v>22629.838183939264</v>
      </c>
      <c r="H361" s="25">
        <v>16160.5</v>
      </c>
      <c r="I361" s="14">
        <v>23346.54</v>
      </c>
      <c r="J361" s="26">
        <v>15510.86</v>
      </c>
      <c r="K361" s="29">
        <f t="shared" si="29"/>
        <v>38140.698183939268</v>
      </c>
    </row>
    <row r="362" spans="1:11">
      <c r="A362" s="5" t="s">
        <v>363</v>
      </c>
      <c r="B362" s="7">
        <v>325</v>
      </c>
      <c r="C362" s="6">
        <v>20</v>
      </c>
      <c r="D362" s="23">
        <f t="shared" si="25"/>
        <v>1621.728710155608</v>
      </c>
      <c r="E362" s="23">
        <f t="shared" si="26"/>
        <v>1234.4002924129286</v>
      </c>
      <c r="F362" s="23">
        <f t="shared" si="27"/>
        <v>18811.671087533156</v>
      </c>
      <c r="G362" s="17">
        <f t="shared" si="28"/>
        <v>21667.800090101693</v>
      </c>
      <c r="H362" s="25">
        <v>15962.98</v>
      </c>
      <c r="I362" s="14">
        <v>22374.62</v>
      </c>
      <c r="J362" s="26">
        <v>15007.09</v>
      </c>
      <c r="K362" s="29">
        <f t="shared" si="29"/>
        <v>36674.89009010169</v>
      </c>
    </row>
    <row r="363" spans="1:11">
      <c r="A363" s="5" t="s">
        <v>364</v>
      </c>
      <c r="B363" s="7">
        <v>14099</v>
      </c>
      <c r="C363" s="6">
        <v>1419</v>
      </c>
      <c r="D363" s="23">
        <f t="shared" si="25"/>
        <v>70353.086413796671</v>
      </c>
      <c r="E363" s="23">
        <f t="shared" si="26"/>
        <v>87580.700746697286</v>
      </c>
      <c r="F363" s="23">
        <f t="shared" si="27"/>
        <v>18811.671087533156</v>
      </c>
      <c r="G363" s="17">
        <f t="shared" si="28"/>
        <v>176745.45824802711</v>
      </c>
      <c r="H363" s="25">
        <v>84599.56</v>
      </c>
      <c r="I363" s="14">
        <v>182952.51</v>
      </c>
      <c r="J363" s="26">
        <v>102260.55</v>
      </c>
      <c r="K363" s="29">
        <f t="shared" si="29"/>
        <v>279006.00824802712</v>
      </c>
    </row>
    <row r="364" spans="1:11">
      <c r="A364" s="5" t="s">
        <v>365</v>
      </c>
      <c r="B364" s="7">
        <v>3282</v>
      </c>
      <c r="C364" s="6">
        <v>233</v>
      </c>
      <c r="D364" s="23">
        <f t="shared" si="25"/>
        <v>16376.965005325248</v>
      </c>
      <c r="E364" s="23">
        <f t="shared" si="26"/>
        <v>14380.763406610618</v>
      </c>
      <c r="F364" s="23">
        <f t="shared" si="27"/>
        <v>18811.671087533156</v>
      </c>
      <c r="G364" s="17">
        <f t="shared" si="28"/>
        <v>49569.399499469022</v>
      </c>
      <c r="H364" s="25">
        <v>30737.13</v>
      </c>
      <c r="I364" s="14">
        <v>51259.58</v>
      </c>
      <c r="J364" s="26">
        <v>30909.96</v>
      </c>
      <c r="K364" s="29">
        <f t="shared" si="29"/>
        <v>80479.359499469021</v>
      </c>
    </row>
    <row r="365" spans="1:11">
      <c r="A365" s="5" t="s">
        <v>366</v>
      </c>
      <c r="B365" s="7">
        <v>2756</v>
      </c>
      <c r="C365" s="6">
        <v>256</v>
      </c>
      <c r="D365" s="23">
        <f t="shared" si="25"/>
        <v>13752.259462119557</v>
      </c>
      <c r="E365" s="23">
        <f t="shared" si="26"/>
        <v>15800.323742885486</v>
      </c>
      <c r="F365" s="23">
        <f t="shared" si="27"/>
        <v>18811.671087533156</v>
      </c>
      <c r="G365" s="17">
        <f t="shared" si="28"/>
        <v>48364.2542925382</v>
      </c>
      <c r="H365" s="25">
        <v>28357.07</v>
      </c>
      <c r="I365" s="14">
        <v>50039.48</v>
      </c>
      <c r="J365" s="26">
        <v>30066.37</v>
      </c>
      <c r="K365" s="29">
        <f t="shared" si="29"/>
        <v>78430.624292538196</v>
      </c>
    </row>
    <row r="366" spans="1:11">
      <c r="A366" s="5" t="s">
        <v>367</v>
      </c>
      <c r="B366" s="7">
        <v>3616</v>
      </c>
      <c r="C366" s="6">
        <v>380</v>
      </c>
      <c r="D366" s="23">
        <f t="shared" si="25"/>
        <v>18043.603125915935</v>
      </c>
      <c r="E366" s="23">
        <f t="shared" si="26"/>
        <v>23453.605555845643</v>
      </c>
      <c r="F366" s="23">
        <f t="shared" si="27"/>
        <v>18811.671087533156</v>
      </c>
      <c r="G366" s="17">
        <f t="shared" si="28"/>
        <v>60308.879769294734</v>
      </c>
      <c r="H366" s="25">
        <v>32411.07</v>
      </c>
      <c r="I366" s="14">
        <v>62349.27</v>
      </c>
      <c r="J366" s="26">
        <v>36665.18</v>
      </c>
      <c r="K366" s="29">
        <f t="shared" si="29"/>
        <v>96974.059769294734</v>
      </c>
    </row>
    <row r="367" spans="1:11">
      <c r="A367" s="5" t="s">
        <v>368</v>
      </c>
      <c r="B367" s="7">
        <v>2313</v>
      </c>
      <c r="C367" s="6">
        <v>129</v>
      </c>
      <c r="D367" s="23">
        <f t="shared" si="25"/>
        <v>11541.718481815142</v>
      </c>
      <c r="E367" s="23">
        <f t="shared" si="26"/>
        <v>7961.8818860633892</v>
      </c>
      <c r="F367" s="23">
        <f t="shared" si="27"/>
        <v>18811.671087533156</v>
      </c>
      <c r="G367" s="17">
        <f t="shared" si="28"/>
        <v>38315.271455411683</v>
      </c>
      <c r="H367" s="25">
        <v>25912.82</v>
      </c>
      <c r="I367" s="14">
        <v>39484.519999999997</v>
      </c>
      <c r="J367" s="26">
        <v>24519.32</v>
      </c>
      <c r="K367" s="29">
        <f t="shared" si="29"/>
        <v>62834.591455411683</v>
      </c>
    </row>
    <row r="368" spans="1:11">
      <c r="A368" s="5" t="s">
        <v>369</v>
      </c>
      <c r="B368" s="7">
        <v>307</v>
      </c>
      <c r="C368" s="6">
        <v>19</v>
      </c>
      <c r="D368" s="23">
        <f t="shared" si="25"/>
        <v>1531.9098892854513</v>
      </c>
      <c r="E368" s="23">
        <f t="shared" si="26"/>
        <v>1172.6802777922821</v>
      </c>
      <c r="F368" s="23">
        <f t="shared" si="27"/>
        <v>18811.671087533156</v>
      </c>
      <c r="G368" s="17">
        <f t="shared" si="28"/>
        <v>21516.26125461089</v>
      </c>
      <c r="H368" s="25">
        <v>15844.48</v>
      </c>
      <c r="I368" s="14">
        <v>22259.57</v>
      </c>
      <c r="J368" s="26">
        <v>14944.56</v>
      </c>
      <c r="K368" s="29">
        <f t="shared" si="29"/>
        <v>36460.821254610892</v>
      </c>
    </row>
    <row r="369" spans="1:11">
      <c r="A369" s="5" t="s">
        <v>370</v>
      </c>
      <c r="B369" s="7">
        <v>1108</v>
      </c>
      <c r="C369" s="6">
        <v>104</v>
      </c>
      <c r="D369" s="23">
        <f t="shared" si="25"/>
        <v>5528.8474180074263</v>
      </c>
      <c r="E369" s="23">
        <f t="shared" si="26"/>
        <v>6418.8815205472292</v>
      </c>
      <c r="F369" s="23">
        <f t="shared" si="27"/>
        <v>18811.671087533156</v>
      </c>
      <c r="G369" s="17">
        <f t="shared" si="28"/>
        <v>30759.400026087809</v>
      </c>
      <c r="H369" s="25">
        <v>20002.169999999998</v>
      </c>
      <c r="I369" s="14">
        <v>31771.69</v>
      </c>
      <c r="J369" s="26">
        <v>20101.75</v>
      </c>
      <c r="K369" s="29">
        <f t="shared" si="29"/>
        <v>50861.150026087809</v>
      </c>
    </row>
    <row r="370" spans="1:11">
      <c r="A370" s="5" t="s">
        <v>371</v>
      </c>
      <c r="B370" s="7">
        <v>638</v>
      </c>
      <c r="C370" s="6">
        <v>43</v>
      </c>
      <c r="D370" s="23">
        <f t="shared" si="25"/>
        <v>3183.5782063977781</v>
      </c>
      <c r="E370" s="23">
        <f t="shared" si="26"/>
        <v>2653.9606286877965</v>
      </c>
      <c r="F370" s="23">
        <f t="shared" si="27"/>
        <v>18811.671087533156</v>
      </c>
      <c r="G370" s="17">
        <f t="shared" si="28"/>
        <v>24649.209922618731</v>
      </c>
      <c r="H370" s="25">
        <v>17592.490000000002</v>
      </c>
      <c r="I370" s="14">
        <v>25405.81</v>
      </c>
      <c r="J370" s="26">
        <v>16672.47</v>
      </c>
      <c r="K370" s="29">
        <f t="shared" si="29"/>
        <v>41321.679922618729</v>
      </c>
    </row>
    <row r="371" spans="1:11">
      <c r="A371" s="5" t="s">
        <v>372</v>
      </c>
      <c r="B371" s="7">
        <v>1372</v>
      </c>
      <c r="C371" s="6">
        <v>133</v>
      </c>
      <c r="D371" s="23">
        <f t="shared" si="25"/>
        <v>6846.1901241030591</v>
      </c>
      <c r="E371" s="23">
        <f t="shared" si="26"/>
        <v>8208.761944545975</v>
      </c>
      <c r="F371" s="23">
        <f t="shared" si="27"/>
        <v>18811.671087533156</v>
      </c>
      <c r="G371" s="17">
        <f t="shared" si="28"/>
        <v>33866.623156182191</v>
      </c>
      <c r="H371" s="25">
        <v>21325.53</v>
      </c>
      <c r="I371" s="14">
        <v>35020.81</v>
      </c>
      <c r="J371" s="26">
        <v>21863.51</v>
      </c>
      <c r="K371" s="29">
        <f t="shared" si="29"/>
        <v>55730.133156182186</v>
      </c>
    </row>
    <row r="372" spans="1:11">
      <c r="A372" s="5" t="s">
        <v>373</v>
      </c>
      <c r="B372" s="7">
        <v>1094</v>
      </c>
      <c r="C372" s="6">
        <v>70</v>
      </c>
      <c r="D372" s="23">
        <f t="shared" si="25"/>
        <v>5458.9883351084154</v>
      </c>
      <c r="E372" s="23">
        <f t="shared" si="26"/>
        <v>4320.4010234452498</v>
      </c>
      <c r="F372" s="23">
        <f t="shared" si="27"/>
        <v>18811.671087533156</v>
      </c>
      <c r="G372" s="17">
        <f t="shared" si="28"/>
        <v>28591.06044608682</v>
      </c>
      <c r="H372" s="25">
        <v>19755.28</v>
      </c>
      <c r="I372" s="14">
        <v>29487.66</v>
      </c>
      <c r="J372" s="26">
        <v>18936.41</v>
      </c>
      <c r="K372" s="29">
        <f t="shared" si="29"/>
        <v>47527.470446086823</v>
      </c>
    </row>
    <row r="373" spans="1:11">
      <c r="A373" s="5" t="s">
        <v>374</v>
      </c>
      <c r="B373" s="7">
        <v>4798</v>
      </c>
      <c r="C373" s="6">
        <v>403</v>
      </c>
      <c r="D373" s="23">
        <f t="shared" si="25"/>
        <v>23941.705696389559</v>
      </c>
      <c r="E373" s="23">
        <f t="shared" si="26"/>
        <v>24873.165892120513</v>
      </c>
      <c r="F373" s="23">
        <f t="shared" si="27"/>
        <v>18811.671087533156</v>
      </c>
      <c r="G373" s="17">
        <f t="shared" si="28"/>
        <v>67626.542676043231</v>
      </c>
      <c r="H373" s="25">
        <v>38079.760000000002</v>
      </c>
      <c r="I373" s="14">
        <v>69801.19</v>
      </c>
      <c r="J373" s="26">
        <v>40939.51</v>
      </c>
      <c r="K373" s="29">
        <f t="shared" si="29"/>
        <v>108566.05267604324</v>
      </c>
    </row>
    <row r="374" spans="1:11">
      <c r="A374" s="5" t="s">
        <v>375</v>
      </c>
      <c r="B374" s="7">
        <v>1062</v>
      </c>
      <c r="C374" s="6">
        <v>71</v>
      </c>
      <c r="D374" s="23">
        <f t="shared" si="25"/>
        <v>5299.3104313392487</v>
      </c>
      <c r="E374" s="23">
        <f t="shared" si="26"/>
        <v>4382.1210380658968</v>
      </c>
      <c r="F374" s="23">
        <f t="shared" si="27"/>
        <v>18811.671087533156</v>
      </c>
      <c r="G374" s="17">
        <f t="shared" si="28"/>
        <v>28493.102556938302</v>
      </c>
      <c r="H374" s="25">
        <v>19789.84</v>
      </c>
      <c r="I374" s="14">
        <v>29469.21</v>
      </c>
      <c r="J374" s="26">
        <v>18920.150000000001</v>
      </c>
      <c r="K374" s="29">
        <f t="shared" si="29"/>
        <v>47413.2525569383</v>
      </c>
    </row>
    <row r="375" spans="1:11">
      <c r="A375" s="5" t="s">
        <v>376</v>
      </c>
      <c r="B375" s="7">
        <v>3663</v>
      </c>
      <c r="C375" s="6">
        <v>168</v>
      </c>
      <c r="D375" s="23">
        <f t="shared" si="25"/>
        <v>18278.130047076898</v>
      </c>
      <c r="E375" s="23">
        <f t="shared" si="26"/>
        <v>10368.9624562686</v>
      </c>
      <c r="F375" s="23">
        <f t="shared" si="27"/>
        <v>18811.671087533156</v>
      </c>
      <c r="G375" s="17">
        <f t="shared" si="28"/>
        <v>47458.763590878654</v>
      </c>
      <c r="H375" s="25">
        <v>31304.99</v>
      </c>
      <c r="I375" s="14">
        <v>48833.7</v>
      </c>
      <c r="J375" s="26">
        <v>29827.41</v>
      </c>
      <c r="K375" s="29">
        <f t="shared" si="29"/>
        <v>77286.17359087865</v>
      </c>
    </row>
    <row r="376" spans="1:11">
      <c r="A376" s="5" t="s">
        <v>377</v>
      </c>
      <c r="B376" s="7">
        <v>6945</v>
      </c>
      <c r="C376" s="6">
        <v>659</v>
      </c>
      <c r="D376" s="23">
        <f t="shared" si="25"/>
        <v>34655.095052402146</v>
      </c>
      <c r="E376" s="23">
        <f t="shared" si="26"/>
        <v>40673.489635006001</v>
      </c>
      <c r="F376" s="23">
        <f t="shared" si="27"/>
        <v>18811.671087533156</v>
      </c>
      <c r="G376" s="17">
        <f t="shared" si="28"/>
        <v>94140.255774941295</v>
      </c>
      <c r="H376" s="25">
        <v>48271.55</v>
      </c>
      <c r="I376" s="14">
        <v>97179.28</v>
      </c>
      <c r="J376" s="26">
        <v>55722.13</v>
      </c>
      <c r="K376" s="29">
        <f t="shared" si="29"/>
        <v>149862.3857749413</v>
      </c>
    </row>
    <row r="377" spans="1:11">
      <c r="A377" s="5" t="s">
        <v>378</v>
      </c>
      <c r="B377" s="7">
        <v>2516</v>
      </c>
      <c r="C377" s="6">
        <v>200</v>
      </c>
      <c r="D377" s="23">
        <f t="shared" si="25"/>
        <v>12554.675183850799</v>
      </c>
      <c r="E377" s="23">
        <f t="shared" si="26"/>
        <v>12344.002924129287</v>
      </c>
      <c r="F377" s="23">
        <f t="shared" si="27"/>
        <v>18811.671087533156</v>
      </c>
      <c r="G377" s="17">
        <f t="shared" si="28"/>
        <v>43710.349195513241</v>
      </c>
      <c r="H377" s="25">
        <v>26357.23</v>
      </c>
      <c r="I377" s="14">
        <v>44926.58</v>
      </c>
      <c r="J377" s="26">
        <v>27349.69</v>
      </c>
      <c r="K377" s="29">
        <f t="shared" si="29"/>
        <v>71060.039195513236</v>
      </c>
    </row>
    <row r="378" spans="1:11">
      <c r="A378" s="5" t="s">
        <v>379</v>
      </c>
      <c r="B378" s="7">
        <v>1659</v>
      </c>
      <c r="C378" s="6">
        <v>216</v>
      </c>
      <c r="D378" s="23">
        <f t="shared" si="25"/>
        <v>8278.3013235327799</v>
      </c>
      <c r="E378" s="23">
        <f t="shared" si="26"/>
        <v>13331.523158059628</v>
      </c>
      <c r="F378" s="23">
        <f t="shared" si="27"/>
        <v>18811.671087533156</v>
      </c>
      <c r="G378" s="17">
        <f t="shared" si="28"/>
        <v>40421.49556912556</v>
      </c>
      <c r="H378" s="25">
        <v>22767.39</v>
      </c>
      <c r="I378" s="14">
        <v>41781.839999999997</v>
      </c>
      <c r="J378" s="26">
        <v>25407.85</v>
      </c>
      <c r="K378" s="29">
        <f t="shared" si="29"/>
        <v>65829.345569125551</v>
      </c>
    </row>
    <row r="379" spans="1:11">
      <c r="A379" s="5" t="s">
        <v>380</v>
      </c>
      <c r="B379" s="7">
        <v>1163</v>
      </c>
      <c r="C379" s="6">
        <v>90</v>
      </c>
      <c r="D379" s="23">
        <f t="shared" si="25"/>
        <v>5803.2938151106837</v>
      </c>
      <c r="E379" s="23">
        <f t="shared" si="26"/>
        <v>5554.8013158581789</v>
      </c>
      <c r="F379" s="23">
        <f t="shared" si="27"/>
        <v>18811.671087533156</v>
      </c>
      <c r="G379" s="17">
        <f t="shared" si="28"/>
        <v>30169.766218502016</v>
      </c>
      <c r="H379" s="25">
        <v>20036.740000000002</v>
      </c>
      <c r="I379" s="14">
        <v>31126.29</v>
      </c>
      <c r="J379" s="26">
        <v>19796.05</v>
      </c>
      <c r="K379" s="29">
        <f t="shared" si="29"/>
        <v>49965.816218502019</v>
      </c>
    </row>
    <row r="380" spans="1:11">
      <c r="A380" s="5" t="s">
        <v>381</v>
      </c>
      <c r="B380" s="7">
        <v>1099</v>
      </c>
      <c r="C380" s="6">
        <v>137</v>
      </c>
      <c r="D380" s="23">
        <f t="shared" si="25"/>
        <v>5483.9380075723484</v>
      </c>
      <c r="E380" s="23">
        <f t="shared" si="26"/>
        <v>8455.6420030285608</v>
      </c>
      <c r="F380" s="23">
        <f t="shared" si="27"/>
        <v>18811.671087533156</v>
      </c>
      <c r="G380" s="17">
        <f t="shared" si="28"/>
        <v>32751.251098134064</v>
      </c>
      <c r="H380" s="25">
        <v>20105.87</v>
      </c>
      <c r="I380" s="14">
        <v>33873.93</v>
      </c>
      <c r="J380" s="26">
        <v>21165.19</v>
      </c>
      <c r="K380" s="29">
        <f t="shared" si="29"/>
        <v>53916.441098134062</v>
      </c>
    </row>
    <row r="381" spans="1:11" s="12" customFormat="1" ht="26.45" customHeight="1">
      <c r="A381" s="9" t="s">
        <v>382</v>
      </c>
      <c r="B381" s="10">
        <f t="shared" ref="B381:G381" si="30">SUM(B4:B380)</f>
        <v>1658138</v>
      </c>
      <c r="C381" s="11">
        <f t="shared" si="30"/>
        <v>134057</v>
      </c>
      <c r="D381" s="24">
        <f t="shared" si="30"/>
        <v>8273999.9999999963</v>
      </c>
      <c r="E381" s="24">
        <f t="shared" si="30"/>
        <v>8274000</v>
      </c>
      <c r="F381" s="24">
        <f t="shared" si="30"/>
        <v>7092000.0000000242</v>
      </c>
      <c r="G381" s="17">
        <f t="shared" si="30"/>
        <v>23639999.999999985</v>
      </c>
      <c r="H381" s="27">
        <f t="shared" ref="H381:I381" si="31">SUM(H4:H380)</f>
        <v>13500000.000000004</v>
      </c>
      <c r="I381" s="27">
        <f t="shared" si="31"/>
        <v>24399999.999999996</v>
      </c>
      <c r="J381" s="27">
        <f>SUM(J4:J380)</f>
        <v>14400000.000000015</v>
      </c>
      <c r="K381" s="30">
        <f>SUM(K4:K380)</f>
        <v>38039999.99999997</v>
      </c>
    </row>
  </sheetData>
  <autoFilter ref="A3:C381"/>
  <mergeCells count="8">
    <mergeCell ref="B2:B3"/>
    <mergeCell ref="C2:C3"/>
    <mergeCell ref="K2:K3"/>
    <mergeCell ref="D1:K1"/>
    <mergeCell ref="D2:G2"/>
    <mergeCell ref="J2:J3"/>
    <mergeCell ref="H2:H3"/>
    <mergeCell ref="I2:I3"/>
  </mergeCells>
  <printOptions horizontalCentered="1"/>
  <pageMargins left="0.49" right="0.36" top="0.57999999999999996" bottom="0.77" header="0.31496062992125984" footer="0.34"/>
  <pageSetup paperSize="8" fitToHeight="0" orientation="landscape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3"/>
  <sheetViews>
    <sheetView topLeftCell="B7" workbookViewId="0">
      <selection activeCell="L17" sqref="L17"/>
    </sheetView>
  </sheetViews>
  <sheetFormatPr defaultColWidth="8.85546875" defaultRowHeight="15"/>
  <cols>
    <col min="1" max="1" width="0" style="32" hidden="1" customWidth="1"/>
    <col min="2" max="2" width="12.140625" style="32" bestFit="1" customWidth="1"/>
    <col min="3" max="3" width="20.5703125" style="32" customWidth="1"/>
    <col min="4" max="4" width="12.5703125" style="32" customWidth="1"/>
    <col min="5" max="5" width="5.5703125" style="32" bestFit="1" customWidth="1"/>
    <col min="6" max="7" width="13.28515625" style="32" customWidth="1"/>
    <col min="8" max="9" width="14.28515625" style="32" customWidth="1"/>
    <col min="10" max="10" width="16.5703125" style="32" customWidth="1"/>
    <col min="11" max="11" width="8.85546875" style="32"/>
    <col min="12" max="13" width="11.28515625" style="32" bestFit="1" customWidth="1"/>
    <col min="14" max="16384" width="8.85546875" style="32"/>
  </cols>
  <sheetData>
    <row r="1" spans="1:10" ht="23.25" customHeight="1">
      <c r="B1" s="33" t="s">
        <v>421</v>
      </c>
      <c r="C1" s="34"/>
      <c r="D1" s="34"/>
      <c r="E1" s="34"/>
      <c r="F1" s="34"/>
      <c r="G1" s="34"/>
      <c r="H1" s="34"/>
      <c r="I1" s="34"/>
      <c r="J1" s="34"/>
    </row>
    <row r="2" spans="1:10">
      <c r="B2" s="35" t="s">
        <v>422</v>
      </c>
      <c r="C2" s="34"/>
      <c r="D2" s="34"/>
      <c r="E2" s="34"/>
      <c r="F2" s="34"/>
      <c r="G2" s="34"/>
      <c r="H2" s="34"/>
      <c r="I2" s="34"/>
      <c r="J2" s="34"/>
    </row>
    <row r="3" spans="1:10" ht="60">
      <c r="A3" s="36" t="s">
        <v>423</v>
      </c>
      <c r="B3" s="37" t="s">
        <v>405</v>
      </c>
      <c r="C3" s="54" t="s">
        <v>424</v>
      </c>
      <c r="D3" s="38" t="s">
        <v>425</v>
      </c>
      <c r="E3" s="39" t="s">
        <v>426</v>
      </c>
      <c r="F3" s="40">
        <v>0.4</v>
      </c>
      <c r="G3" s="38" t="s">
        <v>427</v>
      </c>
      <c r="H3" s="40">
        <v>0.6</v>
      </c>
      <c r="I3" s="38" t="s">
        <v>428</v>
      </c>
      <c r="J3" s="35" t="s">
        <v>429</v>
      </c>
    </row>
    <row r="4" spans="1:10">
      <c r="A4" s="36">
        <v>6000018</v>
      </c>
      <c r="B4" s="41" t="s">
        <v>392</v>
      </c>
      <c r="C4" s="42" t="s">
        <v>407</v>
      </c>
      <c r="D4" s="43">
        <v>44151</v>
      </c>
      <c r="E4" s="44">
        <f>D4/D$29*100</f>
        <v>2.6626854942109763</v>
      </c>
      <c r="F4" s="45">
        <f>$F$29/25</f>
        <v>7200</v>
      </c>
      <c r="G4" s="45">
        <v>7200</v>
      </c>
      <c r="H4" s="45">
        <f t="shared" ref="H4:H28" si="0">$H$30/100*E4</f>
        <v>7189.2508343696363</v>
      </c>
      <c r="I4" s="45">
        <v>7189.26</v>
      </c>
      <c r="J4" s="45">
        <v>14389.26</v>
      </c>
    </row>
    <row r="5" spans="1:10">
      <c r="A5" s="36">
        <v>6000129</v>
      </c>
      <c r="B5" s="41" t="s">
        <v>384</v>
      </c>
      <c r="C5" s="42" t="s">
        <v>383</v>
      </c>
      <c r="D5" s="43">
        <v>80120</v>
      </c>
      <c r="E5" s="44">
        <f t="shared" ref="E5:E29" si="1">D5/D$29*100</f>
        <v>4.8319259313760377</v>
      </c>
      <c r="F5" s="45">
        <f t="shared" ref="F5:F28" si="2">$F$29/25</f>
        <v>7200</v>
      </c>
      <c r="G5" s="45">
        <v>7200</v>
      </c>
      <c r="H5" s="45">
        <f t="shared" si="0"/>
        <v>13046.200014715301</v>
      </c>
      <c r="I5" s="45">
        <v>13046.2</v>
      </c>
      <c r="J5" s="45">
        <v>20246.2</v>
      </c>
    </row>
    <row r="6" spans="1:10">
      <c r="A6" s="36">
        <v>6000221</v>
      </c>
      <c r="B6" s="41" t="s">
        <v>396</v>
      </c>
      <c r="C6" s="42" t="s">
        <v>412</v>
      </c>
      <c r="D6" s="43">
        <v>57006</v>
      </c>
      <c r="E6" s="44">
        <f t="shared" si="1"/>
        <v>3.4379526915130105</v>
      </c>
      <c r="F6" s="45">
        <f t="shared" si="2"/>
        <v>7200</v>
      </c>
      <c r="G6" s="45">
        <v>7200</v>
      </c>
      <c r="H6" s="45">
        <f t="shared" si="0"/>
        <v>9282.4722670851279</v>
      </c>
      <c r="I6" s="45">
        <v>9282.4699999999993</v>
      </c>
      <c r="J6" s="45">
        <v>16482.47</v>
      </c>
    </row>
    <row r="7" spans="1:10" ht="25.5">
      <c r="A7" s="36">
        <v>6000151</v>
      </c>
      <c r="B7" s="41" t="s">
        <v>430</v>
      </c>
      <c r="C7" s="42" t="s">
        <v>410</v>
      </c>
      <c r="D7" s="43">
        <v>124544</v>
      </c>
      <c r="E7" s="44">
        <f t="shared" si="1"/>
        <v>7.5110756764515383</v>
      </c>
      <c r="F7" s="45">
        <f t="shared" si="2"/>
        <v>7200</v>
      </c>
      <c r="G7" s="45">
        <v>7200</v>
      </c>
      <c r="H7" s="45">
        <f t="shared" si="0"/>
        <v>20279.904326419153</v>
      </c>
      <c r="I7" s="45">
        <v>20279.900000000001</v>
      </c>
      <c r="J7" s="45">
        <v>27479.9</v>
      </c>
    </row>
    <row r="8" spans="1:10">
      <c r="A8" s="36">
        <v>6000063</v>
      </c>
      <c r="B8" s="41" t="s">
        <v>385</v>
      </c>
      <c r="C8" s="42" t="s">
        <v>385</v>
      </c>
      <c r="D8" s="43">
        <v>154460</v>
      </c>
      <c r="E8" s="44">
        <f t="shared" si="1"/>
        <v>9.3152680898694804</v>
      </c>
      <c r="F8" s="45">
        <f t="shared" si="2"/>
        <v>7200</v>
      </c>
      <c r="G8" s="45">
        <v>7200</v>
      </c>
      <c r="H8" s="45">
        <f t="shared" si="0"/>
        <v>25151.223842647596</v>
      </c>
      <c r="I8" s="45">
        <v>25151.22</v>
      </c>
      <c r="J8" s="45">
        <v>32351.22</v>
      </c>
    </row>
    <row r="9" spans="1:10" ht="25.5">
      <c r="A9" s="36">
        <v>6000193</v>
      </c>
      <c r="B9" s="41" t="s">
        <v>431</v>
      </c>
      <c r="C9" s="42" t="s">
        <v>415</v>
      </c>
      <c r="D9" s="43">
        <v>98522</v>
      </c>
      <c r="E9" s="44">
        <f t="shared" si="1"/>
        <v>5.9417249951451572</v>
      </c>
      <c r="F9" s="45">
        <f t="shared" si="2"/>
        <v>7200</v>
      </c>
      <c r="G9" s="45">
        <v>7200</v>
      </c>
      <c r="H9" s="45">
        <f t="shared" si="0"/>
        <v>16042.657486891925</v>
      </c>
      <c r="I9" s="45">
        <v>16042.66</v>
      </c>
      <c r="J9" s="45">
        <v>23242.66</v>
      </c>
    </row>
    <row r="10" spans="1:10">
      <c r="A10" s="36">
        <v>6000289</v>
      </c>
      <c r="B10" s="41" t="s">
        <v>386</v>
      </c>
      <c r="C10" s="42" t="s">
        <v>386</v>
      </c>
      <c r="D10" s="43">
        <v>79443</v>
      </c>
      <c r="E10" s="44">
        <f t="shared" si="1"/>
        <v>4.7910970015764676</v>
      </c>
      <c r="F10" s="45">
        <f t="shared" si="2"/>
        <v>7200</v>
      </c>
      <c r="G10" s="45">
        <v>7200</v>
      </c>
      <c r="H10" s="45">
        <f t="shared" si="0"/>
        <v>12935.961904256463</v>
      </c>
      <c r="I10" s="45">
        <v>12935.96</v>
      </c>
      <c r="J10" s="45">
        <v>20135.96</v>
      </c>
    </row>
    <row r="11" spans="1:10">
      <c r="A11" s="36">
        <v>6000030</v>
      </c>
      <c r="B11" s="41" t="s">
        <v>387</v>
      </c>
      <c r="C11" s="42" t="s">
        <v>387</v>
      </c>
      <c r="D11" s="43">
        <v>41710</v>
      </c>
      <c r="E11" s="44">
        <f t="shared" si="1"/>
        <v>2.5154721742098669</v>
      </c>
      <c r="F11" s="45">
        <f t="shared" si="2"/>
        <v>7200</v>
      </c>
      <c r="G11" s="45">
        <v>7200</v>
      </c>
      <c r="H11" s="45">
        <f t="shared" si="0"/>
        <v>6791.7748703666402</v>
      </c>
      <c r="I11" s="45">
        <v>6791.77</v>
      </c>
      <c r="J11" s="45">
        <v>13991.77</v>
      </c>
    </row>
    <row r="12" spans="1:10">
      <c r="A12" s="36">
        <v>6000426</v>
      </c>
      <c r="B12" s="41" t="s">
        <v>388</v>
      </c>
      <c r="C12" s="42" t="s">
        <v>388</v>
      </c>
      <c r="D12" s="43">
        <v>54726</v>
      </c>
      <c r="E12" s="44">
        <f t="shared" si="1"/>
        <v>3.3004490579191836</v>
      </c>
      <c r="F12" s="45">
        <f t="shared" si="2"/>
        <v>7200</v>
      </c>
      <c r="G12" s="45">
        <v>7200</v>
      </c>
      <c r="H12" s="45">
        <f t="shared" si="0"/>
        <v>8911.2124563817961</v>
      </c>
      <c r="I12" s="45">
        <v>8911.2099999999991</v>
      </c>
      <c r="J12" s="45">
        <v>16111.21</v>
      </c>
    </row>
    <row r="13" spans="1:10">
      <c r="A13" s="36">
        <v>6000147</v>
      </c>
      <c r="B13" s="41" t="s">
        <v>389</v>
      </c>
      <c r="C13" s="42" t="s">
        <v>389</v>
      </c>
      <c r="D13" s="43">
        <v>47619</v>
      </c>
      <c r="E13" s="44">
        <f t="shared" si="1"/>
        <v>2.8718357579405334</v>
      </c>
      <c r="F13" s="45">
        <f t="shared" si="2"/>
        <v>7200</v>
      </c>
      <c r="G13" s="45">
        <v>7200</v>
      </c>
      <c r="H13" s="45">
        <f t="shared" si="0"/>
        <v>7753.95654643944</v>
      </c>
      <c r="I13" s="45">
        <v>7753.96</v>
      </c>
      <c r="J13" s="45">
        <v>14953.96</v>
      </c>
    </row>
    <row r="14" spans="1:10" ht="38.25">
      <c r="A14" s="36">
        <v>18301</v>
      </c>
      <c r="B14" s="41" t="s">
        <v>432</v>
      </c>
      <c r="C14" s="42" t="s">
        <v>391</v>
      </c>
      <c r="D14" s="43">
        <v>22282</v>
      </c>
      <c r="E14" s="44">
        <f t="shared" si="1"/>
        <v>1.3437964753235256</v>
      </c>
      <c r="F14" s="45">
        <f t="shared" si="2"/>
        <v>7200</v>
      </c>
      <c r="G14" s="45">
        <v>7200</v>
      </c>
      <c r="H14" s="45">
        <f t="shared" si="0"/>
        <v>3628.2504833735193</v>
      </c>
      <c r="I14" s="45">
        <v>3628.25</v>
      </c>
      <c r="J14" s="45">
        <v>10828.25</v>
      </c>
    </row>
    <row r="15" spans="1:10">
      <c r="A15" s="36">
        <v>6000010</v>
      </c>
      <c r="B15" s="41" t="s">
        <v>393</v>
      </c>
      <c r="C15" s="42" t="s">
        <v>393</v>
      </c>
      <c r="D15" s="43">
        <v>86014</v>
      </c>
      <c r="E15" s="44">
        <f t="shared" si="1"/>
        <v>5.1873848859383243</v>
      </c>
      <c r="F15" s="45">
        <f t="shared" si="2"/>
        <v>7200</v>
      </c>
      <c r="G15" s="45">
        <v>7200</v>
      </c>
      <c r="H15" s="45">
        <f t="shared" si="0"/>
        <v>14005.939192033475</v>
      </c>
      <c r="I15" s="45">
        <v>14005.94</v>
      </c>
      <c r="J15" s="45">
        <v>21205.940000000002</v>
      </c>
    </row>
    <row r="16" spans="1:10">
      <c r="A16" s="36">
        <v>6000014</v>
      </c>
      <c r="B16" s="41" t="s">
        <v>433</v>
      </c>
      <c r="C16" s="42" t="s">
        <v>409</v>
      </c>
      <c r="D16" s="43">
        <v>57318</v>
      </c>
      <c r="E16" s="44">
        <f t="shared" si="1"/>
        <v>3.4567689782153237</v>
      </c>
      <c r="F16" s="45">
        <f t="shared" si="2"/>
        <v>7200</v>
      </c>
      <c r="G16" s="45">
        <v>7200</v>
      </c>
      <c r="H16" s="45">
        <f t="shared" si="0"/>
        <v>9333.2762411813746</v>
      </c>
      <c r="I16" s="45">
        <v>9333.2800000000007</v>
      </c>
      <c r="J16" s="45">
        <v>16533.28</v>
      </c>
    </row>
    <row r="17" spans="1:13">
      <c r="A17" s="36">
        <v>6000360</v>
      </c>
      <c r="B17" s="41" t="s">
        <v>394</v>
      </c>
      <c r="C17" s="42" t="s">
        <v>394</v>
      </c>
      <c r="D17" s="43">
        <v>129903</v>
      </c>
      <c r="E17" s="44">
        <f t="shared" si="1"/>
        <v>7.8342695240082554</v>
      </c>
      <c r="F17" s="45">
        <f t="shared" si="2"/>
        <v>7200</v>
      </c>
      <c r="G17" s="45">
        <v>7200</v>
      </c>
      <c r="H17" s="45">
        <f t="shared" si="0"/>
        <v>21152.527714822289</v>
      </c>
      <c r="I17" s="45">
        <v>21152.53</v>
      </c>
      <c r="J17" s="45">
        <v>28352.53</v>
      </c>
    </row>
    <row r="18" spans="1:13">
      <c r="A18" s="36">
        <v>6000008</v>
      </c>
      <c r="B18" s="41" t="s">
        <v>434</v>
      </c>
      <c r="C18" s="42" t="s">
        <v>395</v>
      </c>
      <c r="D18" s="43">
        <v>75739</v>
      </c>
      <c r="E18" s="44">
        <f t="shared" si="1"/>
        <v>4.5677139055977252</v>
      </c>
      <c r="F18" s="45">
        <f t="shared" si="2"/>
        <v>7200</v>
      </c>
      <c r="G18" s="45">
        <v>7200</v>
      </c>
      <c r="H18" s="45">
        <f t="shared" si="0"/>
        <v>12332.827545113858</v>
      </c>
      <c r="I18" s="45">
        <v>12332.83</v>
      </c>
      <c r="J18" s="45">
        <v>19532.830000000002</v>
      </c>
    </row>
    <row r="19" spans="1:13">
      <c r="A19" s="36">
        <v>6000114</v>
      </c>
      <c r="B19" s="41" t="s">
        <v>397</v>
      </c>
      <c r="C19" s="42" t="s">
        <v>397</v>
      </c>
      <c r="D19" s="43">
        <v>30799</v>
      </c>
      <c r="E19" s="44">
        <f t="shared" si="1"/>
        <v>1.8574449171299374</v>
      </c>
      <c r="F19" s="45">
        <f t="shared" si="2"/>
        <v>7200</v>
      </c>
      <c r="G19" s="45">
        <v>7200</v>
      </c>
      <c r="H19" s="45">
        <f t="shared" si="0"/>
        <v>5015.1012762508308</v>
      </c>
      <c r="I19" s="45">
        <v>5015.1000000000004</v>
      </c>
      <c r="J19" s="45">
        <v>12215.1</v>
      </c>
    </row>
    <row r="20" spans="1:13" ht="25.5">
      <c r="A20" s="36">
        <v>6000141</v>
      </c>
      <c r="B20" s="41" t="s">
        <v>435</v>
      </c>
      <c r="C20" s="42" t="s">
        <v>413</v>
      </c>
      <c r="D20" s="43">
        <v>115422</v>
      </c>
      <c r="E20" s="44">
        <f t="shared" si="1"/>
        <v>6.9609405248537817</v>
      </c>
      <c r="F20" s="45">
        <f t="shared" si="2"/>
        <v>7200</v>
      </c>
      <c r="G20" s="45">
        <v>7200</v>
      </c>
      <c r="H20" s="45">
        <f t="shared" si="0"/>
        <v>18794.53941710521</v>
      </c>
      <c r="I20" s="45">
        <v>18794.54</v>
      </c>
      <c r="J20" s="45">
        <v>25994.54</v>
      </c>
    </row>
    <row r="21" spans="1:13">
      <c r="A21" s="36">
        <v>6000338</v>
      </c>
      <c r="B21" s="41" t="s">
        <v>398</v>
      </c>
      <c r="C21" s="42" t="s">
        <v>398</v>
      </c>
      <c r="D21" s="43">
        <v>44594</v>
      </c>
      <c r="E21" s="44">
        <f t="shared" si="1"/>
        <v>2.6894022089838119</v>
      </c>
      <c r="F21" s="45">
        <f t="shared" si="2"/>
        <v>7200</v>
      </c>
      <c r="G21" s="45">
        <v>7200</v>
      </c>
      <c r="H21" s="45">
        <f t="shared" si="0"/>
        <v>7261.385964256292</v>
      </c>
      <c r="I21" s="45">
        <v>7261.39</v>
      </c>
      <c r="J21" s="45">
        <v>14461.39</v>
      </c>
    </row>
    <row r="22" spans="1:13">
      <c r="A22" s="36">
        <v>6000079</v>
      </c>
      <c r="B22" s="41" t="s">
        <v>390</v>
      </c>
      <c r="C22" s="42" t="s">
        <v>414</v>
      </c>
      <c r="D22" s="43">
        <v>17706</v>
      </c>
      <c r="E22" s="44">
        <f t="shared" si="1"/>
        <v>1.067824270356267</v>
      </c>
      <c r="F22" s="45">
        <f t="shared" si="2"/>
        <v>7200</v>
      </c>
      <c r="G22" s="45">
        <v>7200</v>
      </c>
      <c r="H22" s="45">
        <f t="shared" si="0"/>
        <v>2883.1255299619211</v>
      </c>
      <c r="I22" s="45">
        <v>2883.13</v>
      </c>
      <c r="J22" s="45">
        <v>10083.130000000001</v>
      </c>
    </row>
    <row r="23" spans="1:13" ht="38.25">
      <c r="A23" s="36">
        <v>6000622</v>
      </c>
      <c r="B23" s="41" t="s">
        <v>436</v>
      </c>
      <c r="C23" s="42" t="s">
        <v>408</v>
      </c>
      <c r="D23" s="43">
        <v>23440</v>
      </c>
      <c r="E23" s="44">
        <f t="shared" si="1"/>
        <v>1.4136338471224954</v>
      </c>
      <c r="F23" s="45">
        <f t="shared" si="2"/>
        <v>7200</v>
      </c>
      <c r="G23" s="45">
        <v>7200</v>
      </c>
      <c r="H23" s="45">
        <f t="shared" si="0"/>
        <v>3816.8113872307376</v>
      </c>
      <c r="I23" s="45">
        <v>3816.81</v>
      </c>
      <c r="J23" s="45">
        <v>11016.81</v>
      </c>
    </row>
    <row r="24" spans="1:13">
      <c r="A24" s="36">
        <v>6000111</v>
      </c>
      <c r="B24" s="41" t="s">
        <v>399</v>
      </c>
      <c r="C24" s="42" t="s">
        <v>399</v>
      </c>
      <c r="D24" s="43">
        <v>166178</v>
      </c>
      <c r="E24" s="44">
        <f t="shared" si="1"/>
        <v>10.021964396208277</v>
      </c>
      <c r="F24" s="45">
        <f t="shared" si="2"/>
        <v>7200</v>
      </c>
      <c r="G24" s="45">
        <v>7200</v>
      </c>
      <c r="H24" s="45">
        <f t="shared" si="0"/>
        <v>27059.303869762349</v>
      </c>
      <c r="I24" s="45">
        <v>27059.3</v>
      </c>
      <c r="J24" s="45">
        <v>34259.300000000003</v>
      </c>
    </row>
    <row r="25" spans="1:13">
      <c r="A25" s="36">
        <v>6000062</v>
      </c>
      <c r="B25" s="41" t="s">
        <v>400</v>
      </c>
      <c r="C25" s="42" t="s">
        <v>400</v>
      </c>
      <c r="D25" s="43">
        <v>32150</v>
      </c>
      <c r="E25" s="44">
        <f t="shared" si="1"/>
        <v>1.938921850895402</v>
      </c>
      <c r="F25" s="45">
        <f t="shared" si="2"/>
        <v>7200</v>
      </c>
      <c r="G25" s="45">
        <v>7200</v>
      </c>
      <c r="H25" s="45">
        <f t="shared" si="0"/>
        <v>5235.0889974175852</v>
      </c>
      <c r="I25" s="45">
        <v>5235.09</v>
      </c>
      <c r="J25" s="45">
        <v>12435.09</v>
      </c>
    </row>
    <row r="26" spans="1:13" ht="51">
      <c r="A26" s="36">
        <v>6000384</v>
      </c>
      <c r="B26" s="41" t="s">
        <v>437</v>
      </c>
      <c r="C26" s="42" t="s">
        <v>401</v>
      </c>
      <c r="D26" s="43">
        <v>16632</v>
      </c>
      <c r="E26" s="44">
        <f t="shared" si="1"/>
        <v>1.0030528219002279</v>
      </c>
      <c r="F26" s="45">
        <f t="shared" si="2"/>
        <v>7200</v>
      </c>
      <c r="G26" s="45">
        <v>7200</v>
      </c>
      <c r="H26" s="45">
        <f t="shared" si="0"/>
        <v>2708.2426191306154</v>
      </c>
      <c r="I26" s="45">
        <v>2708.24</v>
      </c>
      <c r="J26" s="45">
        <v>9908.24</v>
      </c>
    </row>
    <row r="27" spans="1:13" ht="25.5">
      <c r="A27" s="36">
        <v>6000120</v>
      </c>
      <c r="B27" s="41" t="s">
        <v>406</v>
      </c>
      <c r="C27" s="42" t="s">
        <v>406</v>
      </c>
      <c r="D27" s="43">
        <v>30465</v>
      </c>
      <c r="E27" s="44">
        <f t="shared" si="1"/>
        <v>1.8373018409806663</v>
      </c>
      <c r="F27" s="45">
        <f t="shared" si="2"/>
        <v>7200</v>
      </c>
      <c r="G27" s="45">
        <v>7200</v>
      </c>
      <c r="H27" s="45">
        <f t="shared" si="0"/>
        <v>4960.7149706477994</v>
      </c>
      <c r="I27" s="45">
        <v>4960.71</v>
      </c>
      <c r="J27" s="45">
        <v>12160.71</v>
      </c>
    </row>
    <row r="28" spans="1:13" ht="38.25">
      <c r="A28" s="36">
        <v>1827</v>
      </c>
      <c r="B28" s="41" t="s">
        <v>438</v>
      </c>
      <c r="C28" s="42" t="s">
        <v>411</v>
      </c>
      <c r="D28" s="43">
        <v>27195</v>
      </c>
      <c r="E28" s="44">
        <f t="shared" si="1"/>
        <v>1.6400926822737312</v>
      </c>
      <c r="F28" s="45">
        <f t="shared" si="2"/>
        <v>7200</v>
      </c>
      <c r="G28" s="45">
        <v>7200</v>
      </c>
      <c r="H28" s="45">
        <f t="shared" si="0"/>
        <v>4428.2502421390745</v>
      </c>
      <c r="I28" s="45">
        <v>4428.25</v>
      </c>
      <c r="J28" s="45">
        <v>11628.25</v>
      </c>
    </row>
    <row r="29" spans="1:13">
      <c r="B29" s="34"/>
      <c r="C29" s="46" t="s">
        <v>439</v>
      </c>
      <c r="D29" s="47">
        <v>1658138</v>
      </c>
      <c r="E29" s="48">
        <f t="shared" si="1"/>
        <v>100</v>
      </c>
      <c r="F29" s="45">
        <f>+H33*40/100</f>
        <v>180000</v>
      </c>
      <c r="G29" s="45">
        <f>SUM(G4:G28)</f>
        <v>180000</v>
      </c>
      <c r="H29" s="49">
        <f>SUM(H4:H28)</f>
        <v>270000</v>
      </c>
      <c r="I29" s="49">
        <f>SUM(I4:I28)</f>
        <v>270000</v>
      </c>
      <c r="J29" s="50">
        <v>450000</v>
      </c>
      <c r="L29" s="51"/>
    </row>
    <row r="30" spans="1:13">
      <c r="F30" s="52"/>
      <c r="G30" s="52"/>
      <c r="H30" s="53">
        <f>+H33-F29</f>
        <v>270000</v>
      </c>
      <c r="I30" s="51"/>
      <c r="M30" s="51"/>
    </row>
    <row r="31" spans="1:13">
      <c r="H31" s="51"/>
      <c r="I31" s="51"/>
    </row>
    <row r="33" spans="8:9">
      <c r="H33" s="45">
        <v>450000</v>
      </c>
      <c r="I33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Riparto '17 confronto 2014 2016</vt:lpstr>
      <vt:lpstr>Riparto 1,5%</vt:lpstr>
      <vt:lpstr>'Riparto ''17 confronto 2014 2016'!Area_stampa</vt:lpstr>
      <vt:lpstr>'Riparto ''17 confronto 2014 2016'!Titoli_stampa</vt:lpstr>
    </vt:vector>
  </TitlesOfParts>
  <Company>Regione Autonoma della Sardegna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Demuru</dc:creator>
  <cp:lastModifiedBy>elisabetta.pillolla</cp:lastModifiedBy>
  <cp:lastPrinted>2017-05-08T12:31:29Z</cp:lastPrinted>
  <dcterms:created xsi:type="dcterms:W3CDTF">2015-10-23T08:12:02Z</dcterms:created>
  <dcterms:modified xsi:type="dcterms:W3CDTF">2017-05-11T09:22:35Z</dcterms:modified>
</cp:coreProperties>
</file>